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135" windowWidth="9180" windowHeight="4500" tabRatio="833"/>
  </bookViews>
  <sheets>
    <sheet name="CAB 0-9" sheetId="1" r:id="rId1"/>
    <sheet name="CAB 10-16" sheetId="64" r:id="rId2"/>
    <sheet name="CAB 17-24" sheetId="58656" r:id="rId3"/>
    <sheet name="CAB 25-36" sheetId="111" r:id="rId4"/>
    <sheet name="DAM" sheetId="110" r:id="rId5"/>
    <sheet name="SIN VENTAJAGENERAL" sheetId="101" r:id="rId6"/>
    <sheet name="GANADORES" sheetId="58660" r:id="rId7"/>
    <sheet name="HORARIO" sheetId="58659" r:id="rId8"/>
  </sheets>
  <calcPr calcId="145621"/>
</workbook>
</file>

<file path=xl/calcChain.xml><?xml version="1.0" encoding="utf-8"?>
<calcChain xmlns="http://schemas.openxmlformats.org/spreadsheetml/2006/main">
  <c r="F120" i="101" l="1"/>
  <c r="F114" i="101"/>
  <c r="F65" i="101"/>
  <c r="F28" i="101"/>
  <c r="F116" i="101"/>
  <c r="F119" i="101"/>
  <c r="F112" i="101"/>
  <c r="F118" i="101"/>
  <c r="F109" i="101"/>
  <c r="F98" i="101"/>
  <c r="F113" i="101"/>
  <c r="F117" i="101"/>
  <c r="F111" i="101"/>
  <c r="F110" i="101"/>
  <c r="F115" i="101"/>
  <c r="F108" i="101"/>
  <c r="F107" i="101"/>
  <c r="F106" i="101"/>
  <c r="F103" i="101"/>
  <c r="F104" i="101"/>
  <c r="F99" i="101"/>
  <c r="F94" i="101"/>
  <c r="F100" i="101"/>
  <c r="F87" i="101"/>
  <c r="F90" i="101"/>
  <c r="F84" i="101"/>
  <c r="F72" i="101"/>
  <c r="F62" i="101"/>
  <c r="F61" i="101"/>
  <c r="F105" i="101"/>
  <c r="F93" i="101"/>
  <c r="F101" i="101"/>
  <c r="F102" i="101"/>
  <c r="F91" i="101"/>
  <c r="F97" i="101"/>
  <c r="F88" i="101"/>
  <c r="F96" i="101"/>
  <c r="F95" i="101"/>
  <c r="F89" i="101"/>
  <c r="F77" i="101"/>
  <c r="F83" i="101"/>
  <c r="F92" i="101"/>
  <c r="F71" i="101"/>
  <c r="F66" i="101"/>
  <c r="F79" i="101"/>
  <c r="F86" i="101"/>
  <c r="F82" i="101"/>
  <c r="F80" i="101"/>
  <c r="F68" i="101"/>
  <c r="F64" i="101"/>
  <c r="F67" i="101"/>
  <c r="F78" i="101"/>
  <c r="F75" i="101"/>
  <c r="F59" i="101"/>
  <c r="F55" i="101"/>
  <c r="F60" i="101"/>
  <c r="F46" i="101"/>
  <c r="F54" i="101"/>
  <c r="F45" i="101"/>
  <c r="F41" i="101"/>
  <c r="F51" i="101"/>
  <c r="F33" i="101"/>
  <c r="F74" i="101"/>
  <c r="F85" i="101"/>
  <c r="F81" i="101"/>
  <c r="F76" i="101"/>
  <c r="F70" i="101"/>
  <c r="F73" i="101"/>
  <c r="F69" i="101"/>
  <c r="F63" i="101"/>
  <c r="F50" i="101"/>
  <c r="F53" i="101"/>
  <c r="F58" i="101"/>
  <c r="F39" i="101"/>
  <c r="F37" i="101"/>
  <c r="F57" i="101"/>
  <c r="F56" i="101"/>
  <c r="F47" i="101"/>
  <c r="F52" i="101"/>
  <c r="F49" i="101"/>
  <c r="F48" i="101"/>
  <c r="F27" i="101"/>
  <c r="F23" i="101"/>
  <c r="F44" i="101"/>
  <c r="F43" i="101"/>
  <c r="F31" i="101"/>
  <c r="F26" i="101"/>
  <c r="F36" i="101"/>
  <c r="F42" i="101"/>
  <c r="F21" i="101"/>
  <c r="F19" i="101"/>
  <c r="F32" i="101"/>
  <c r="F12" i="101"/>
  <c r="F13" i="101"/>
  <c r="F40" i="101"/>
  <c r="F35" i="101"/>
  <c r="F38" i="101"/>
  <c r="F30" i="101"/>
  <c r="F29" i="101"/>
  <c r="F22" i="101"/>
  <c r="F34" i="101"/>
  <c r="F20" i="101"/>
  <c r="F24" i="101"/>
  <c r="F16" i="101"/>
  <c r="F10" i="101"/>
  <c r="F15" i="101"/>
  <c r="F25" i="101"/>
  <c r="F18" i="101"/>
  <c r="F11" i="101"/>
  <c r="F17" i="101"/>
  <c r="F14" i="101"/>
  <c r="F12" i="58660"/>
  <c r="F11" i="58660"/>
  <c r="F10" i="58660"/>
  <c r="F21" i="1"/>
  <c r="F28" i="64"/>
  <c r="F56" i="1" l="1"/>
  <c r="G56" i="1" s="1"/>
  <c r="F44" i="58659" l="1"/>
  <c r="F43" i="58659"/>
  <c r="F41" i="58659"/>
  <c r="F40" i="58659"/>
  <c r="F39" i="58659"/>
  <c r="F37" i="58659"/>
  <c r="F36" i="58659"/>
  <c r="F35" i="58659"/>
  <c r="F33" i="58659"/>
  <c r="F32" i="58659"/>
  <c r="F31" i="58659"/>
  <c r="F30" i="58659"/>
  <c r="F29" i="58659"/>
  <c r="F28" i="58659"/>
  <c r="F27" i="58659"/>
  <c r="F26" i="58659"/>
  <c r="F25" i="58659"/>
  <c r="F24" i="58659"/>
  <c r="F23" i="58659"/>
  <c r="F22" i="58659"/>
  <c r="F21" i="58659"/>
  <c r="F20" i="58659"/>
  <c r="F19" i="58659"/>
  <c r="F18" i="58659"/>
  <c r="F17" i="58659"/>
  <c r="F16" i="58659"/>
  <c r="F15" i="58659"/>
  <c r="F14" i="58659"/>
  <c r="F13" i="58659"/>
  <c r="F12" i="58659"/>
  <c r="F11" i="58659"/>
  <c r="F10" i="58659"/>
  <c r="F9" i="58659"/>
  <c r="F8" i="58659"/>
  <c r="G44" i="58659" s="1"/>
  <c r="F7" i="58659"/>
  <c r="E17" i="58660" l="1"/>
  <c r="D17" i="58660"/>
  <c r="F17" i="58660" s="1"/>
  <c r="C17" i="58660"/>
  <c r="B17" i="58660"/>
  <c r="A17" i="58660"/>
  <c r="E16" i="58660"/>
  <c r="D16" i="58660"/>
  <c r="C16" i="58660"/>
  <c r="B16" i="58660"/>
  <c r="A16" i="58660"/>
  <c r="F12" i="111"/>
  <c r="F14" i="111"/>
  <c r="G14" i="111" s="1"/>
  <c r="F15" i="111"/>
  <c r="G15" i="111" s="1"/>
  <c r="F10" i="111"/>
  <c r="G10" i="111" s="1"/>
  <c r="F13" i="111"/>
  <c r="F11" i="111"/>
  <c r="G11" i="111" s="1"/>
  <c r="F24" i="58656"/>
  <c r="G24" i="58656" s="1"/>
  <c r="F16" i="58656"/>
  <c r="G16" i="58656" s="1"/>
  <c r="F27" i="58656"/>
  <c r="G27" i="58656" s="1"/>
  <c r="F19" i="58656"/>
  <c r="G19" i="58656" s="1"/>
  <c r="F26" i="58656"/>
  <c r="G26" i="58656" s="1"/>
  <c r="F22" i="58656"/>
  <c r="G22" i="58656" s="1"/>
  <c r="F14" i="58656"/>
  <c r="G14" i="58656" s="1"/>
  <c r="F23" i="58656"/>
  <c r="G23" i="58656" s="1"/>
  <c r="F10" i="58656"/>
  <c r="G10" i="58656" s="1"/>
  <c r="F18" i="58656"/>
  <c r="G18" i="58656" s="1"/>
  <c r="F25" i="58656"/>
  <c r="G25" i="58656" s="1"/>
  <c r="F20" i="58656"/>
  <c r="G20" i="58656" s="1"/>
  <c r="F28" i="58656"/>
  <c r="G28" i="58656" s="1"/>
  <c r="F13" i="58656"/>
  <c r="G13" i="58656" s="1"/>
  <c r="F21" i="58656"/>
  <c r="G21" i="58656" s="1"/>
  <c r="F11" i="58656"/>
  <c r="G11" i="58656" s="1"/>
  <c r="F17" i="58656"/>
  <c r="G17" i="58656" s="1"/>
  <c r="F12" i="58656"/>
  <c r="G12" i="58656" s="1"/>
  <c r="F15" i="58656"/>
  <c r="G15" i="58656" s="1"/>
  <c r="F19" i="64"/>
  <c r="G19" i="64" s="1"/>
  <c r="F42" i="64"/>
  <c r="G42" i="64" s="1"/>
  <c r="F30" i="64"/>
  <c r="G30" i="64" s="1"/>
  <c r="F20" i="64"/>
  <c r="G20" i="64" s="1"/>
  <c r="F26" i="64"/>
  <c r="G26" i="64" s="1"/>
  <c r="F39" i="64"/>
  <c r="G39" i="64" s="1"/>
  <c r="F25" i="64"/>
  <c r="G25" i="64" s="1"/>
  <c r="F24" i="64"/>
  <c r="G24" i="64" s="1"/>
  <c r="F35" i="64"/>
  <c r="G35" i="64" s="1"/>
  <c r="F34" i="64"/>
  <c r="G34" i="64" s="1"/>
  <c r="F27" i="64"/>
  <c r="G27" i="64" s="1"/>
  <c r="F33" i="64"/>
  <c r="G33" i="64" s="1"/>
  <c r="F40" i="64"/>
  <c r="G40" i="64" s="1"/>
  <c r="F16" i="64"/>
  <c r="G16" i="64" s="1"/>
  <c r="F11" i="64"/>
  <c r="G11" i="64" s="1"/>
  <c r="F14" i="64"/>
  <c r="G14" i="64" s="1"/>
  <c r="F37" i="64"/>
  <c r="G37" i="64" s="1"/>
  <c r="F38" i="64"/>
  <c r="G38" i="64" s="1"/>
  <c r="F36" i="64"/>
  <c r="G36" i="64" s="1"/>
  <c r="F10" i="64"/>
  <c r="G10" i="64" s="1"/>
  <c r="F21" i="64"/>
  <c r="G21" i="64" s="1"/>
  <c r="F23" i="64"/>
  <c r="G23" i="64" s="1"/>
  <c r="F31" i="64"/>
  <c r="G31" i="64" s="1"/>
  <c r="F22" i="64"/>
  <c r="G22" i="64" s="1"/>
  <c r="F41" i="64"/>
  <c r="G41" i="64" s="1"/>
  <c r="F17" i="64"/>
  <c r="G17" i="64" s="1"/>
  <c r="F29" i="64"/>
  <c r="G29" i="64" s="1"/>
  <c r="F12" i="64"/>
  <c r="G12" i="64" s="1"/>
  <c r="F13" i="64"/>
  <c r="G13" i="64" s="1"/>
  <c r="F32" i="64"/>
  <c r="G32" i="64" s="1"/>
  <c r="F18" i="64"/>
  <c r="G18" i="64" s="1"/>
  <c r="G28" i="64"/>
  <c r="F15" i="64"/>
  <c r="G15" i="64" s="1"/>
  <c r="F45" i="1"/>
  <c r="G45" i="1" s="1"/>
  <c r="F26" i="1"/>
  <c r="G26" i="1" s="1"/>
  <c r="F53" i="1"/>
  <c r="G53" i="1" s="1"/>
  <c r="F55" i="1"/>
  <c r="G55" i="1" s="1"/>
  <c r="F24" i="1"/>
  <c r="G24" i="1" s="1"/>
  <c r="F20" i="1"/>
  <c r="G20" i="1" s="1"/>
  <c r="F44" i="1"/>
  <c r="G44" i="1" s="1"/>
  <c r="F14" i="1"/>
  <c r="G14" i="1" s="1"/>
  <c r="F57" i="1"/>
  <c r="G57" i="1" s="1"/>
  <c r="J58" i="1"/>
  <c r="F32" i="1"/>
  <c r="G32" i="1" s="1"/>
  <c r="J57" i="1"/>
  <c r="F37" i="1"/>
  <c r="G37" i="1" s="1"/>
  <c r="J56" i="1"/>
  <c r="F40" i="1"/>
  <c r="G40" i="1" s="1"/>
  <c r="J55" i="1"/>
  <c r="F42" i="1"/>
  <c r="G42" i="1" s="1"/>
  <c r="J54" i="1"/>
  <c r="F52" i="1"/>
  <c r="G52" i="1" s="1"/>
  <c r="G12" i="111" l="1"/>
  <c r="G13" i="111"/>
  <c r="G17" i="58660"/>
  <c r="F16" i="58660"/>
  <c r="G16" i="58660" s="1"/>
  <c r="J120" i="101"/>
  <c r="J119" i="101"/>
  <c r="J118" i="101"/>
  <c r="J117" i="101"/>
  <c r="J116" i="101"/>
  <c r="J115" i="101"/>
  <c r="J114" i="101"/>
  <c r="J113" i="101"/>
  <c r="J112" i="101"/>
  <c r="J111" i="101"/>
  <c r="J110" i="101"/>
  <c r="J109" i="101"/>
  <c r="J108" i="101"/>
  <c r="J107" i="101"/>
  <c r="J106" i="101"/>
  <c r="J105" i="101"/>
  <c r="J104" i="101"/>
  <c r="J103" i="101"/>
  <c r="J102" i="101"/>
  <c r="J101" i="101"/>
  <c r="J100" i="101"/>
  <c r="J99" i="101"/>
  <c r="J98" i="101"/>
  <c r="J97" i="101"/>
  <c r="J96" i="101"/>
  <c r="J95" i="101"/>
  <c r="J94" i="101"/>
  <c r="J93" i="101"/>
  <c r="J92" i="101"/>
  <c r="J91" i="101"/>
  <c r="J90" i="101"/>
  <c r="J89" i="101"/>
  <c r="J88" i="101"/>
  <c r="J87" i="101"/>
  <c r="J86" i="101"/>
  <c r="J85" i="101"/>
  <c r="J84" i="101"/>
  <c r="J83" i="101"/>
  <c r="J82" i="101"/>
  <c r="J81" i="101"/>
  <c r="J80" i="101"/>
  <c r="J79" i="101"/>
  <c r="J78" i="101"/>
  <c r="J77" i="101"/>
  <c r="J76" i="101"/>
  <c r="J75" i="101"/>
  <c r="J74" i="101"/>
  <c r="J73" i="101"/>
  <c r="J72" i="101"/>
  <c r="J71" i="101"/>
  <c r="J70" i="101"/>
  <c r="J69" i="101"/>
  <c r="J68" i="101"/>
  <c r="J67" i="101"/>
  <c r="J66" i="101"/>
  <c r="J65" i="101"/>
  <c r="J64" i="101"/>
  <c r="J63" i="101"/>
  <c r="J62" i="101"/>
  <c r="J61" i="101"/>
  <c r="J60" i="101"/>
  <c r="J59" i="101"/>
  <c r="J58" i="101"/>
  <c r="J57" i="101"/>
  <c r="J56" i="101"/>
  <c r="J55" i="101"/>
  <c r="J54" i="101"/>
  <c r="J53" i="101"/>
  <c r="J52" i="101"/>
  <c r="J51" i="101"/>
  <c r="J50" i="101"/>
  <c r="J49" i="101"/>
  <c r="J48" i="101"/>
  <c r="J47" i="101"/>
  <c r="J46" i="101"/>
  <c r="J45" i="101"/>
  <c r="J44" i="101"/>
  <c r="J43" i="101"/>
  <c r="J42" i="101"/>
  <c r="J41" i="101"/>
  <c r="J40" i="101"/>
  <c r="J39" i="101"/>
  <c r="J38" i="101"/>
  <c r="J37" i="101"/>
  <c r="J36" i="101"/>
  <c r="J35" i="101"/>
  <c r="J34" i="101"/>
  <c r="J33" i="101"/>
  <c r="J32" i="101"/>
  <c r="J31" i="101"/>
  <c r="J30" i="101"/>
  <c r="J29" i="101"/>
  <c r="J28" i="101"/>
  <c r="J27" i="101"/>
  <c r="J26" i="101"/>
  <c r="J25" i="101"/>
  <c r="J24" i="101"/>
  <c r="J23" i="101"/>
  <c r="J22" i="101"/>
  <c r="J21" i="101"/>
  <c r="J20" i="101"/>
  <c r="J19" i="101"/>
  <c r="J18" i="101"/>
  <c r="J17" i="101"/>
  <c r="J16" i="101"/>
  <c r="J15" i="101"/>
  <c r="J14" i="101"/>
  <c r="J13" i="101"/>
  <c r="J12" i="101"/>
  <c r="J34" i="64" l="1"/>
  <c r="J13" i="110" l="1"/>
  <c r="J12" i="110"/>
  <c r="J11" i="110"/>
  <c r="F13" i="110" l="1"/>
  <c r="G13" i="110" s="1"/>
  <c r="F10" i="110"/>
  <c r="G10" i="110" s="1"/>
  <c r="F11" i="110"/>
  <c r="G11" i="110" s="1"/>
  <c r="F12" i="110"/>
  <c r="G12" i="110" s="1"/>
  <c r="F41" i="1"/>
  <c r="G41" i="1" s="1"/>
  <c r="F13" i="1"/>
  <c r="G13" i="1" s="1"/>
  <c r="F33" i="1"/>
  <c r="G33" i="1" s="1"/>
  <c r="F31" i="1"/>
  <c r="G31" i="1" s="1"/>
  <c r="F35" i="1"/>
  <c r="G35" i="1" s="1"/>
  <c r="F25" i="1"/>
  <c r="G25" i="1" s="1"/>
  <c r="G21" i="1"/>
  <c r="F48" i="1"/>
  <c r="G48" i="1" s="1"/>
  <c r="F19" i="1"/>
  <c r="G19" i="1" s="1"/>
  <c r="F23" i="1"/>
  <c r="G23" i="1" s="1"/>
  <c r="F43" i="1"/>
  <c r="G43" i="1" s="1"/>
  <c r="F17" i="1"/>
  <c r="G17" i="1" s="1"/>
  <c r="F38" i="1"/>
  <c r="G38" i="1" s="1"/>
  <c r="F50" i="1"/>
  <c r="G50" i="1" s="1"/>
  <c r="F58" i="1"/>
  <c r="G58" i="1" s="1"/>
  <c r="F39" i="1"/>
  <c r="G39" i="1" s="1"/>
  <c r="F47" i="1"/>
  <c r="G47" i="1" s="1"/>
  <c r="F34" i="1"/>
  <c r="G34" i="1" s="1"/>
  <c r="F16" i="1"/>
  <c r="G16" i="1" s="1"/>
  <c r="F54" i="1"/>
  <c r="G54" i="1" s="1"/>
  <c r="F18" i="1"/>
  <c r="G18" i="1" s="1"/>
  <c r="F22" i="1"/>
  <c r="G22" i="1" s="1"/>
  <c r="F30" i="1"/>
  <c r="G30" i="1" s="1"/>
  <c r="F36" i="1"/>
  <c r="G36" i="1" s="1"/>
  <c r="F28" i="1"/>
  <c r="G28" i="1" s="1"/>
  <c r="F10" i="1"/>
  <c r="G10" i="1" s="1"/>
  <c r="F29" i="1"/>
  <c r="G29" i="1" s="1"/>
  <c r="F51" i="1"/>
  <c r="G51" i="1" s="1"/>
  <c r="F49" i="1"/>
  <c r="G49" i="1" s="1"/>
  <c r="F12" i="1"/>
  <c r="G12" i="1" s="1"/>
  <c r="F46" i="1"/>
  <c r="G46" i="1" s="1"/>
  <c r="F27" i="1"/>
  <c r="G27" i="1" s="1"/>
  <c r="F15" i="1"/>
  <c r="G15" i="1" s="1"/>
  <c r="F11" i="1"/>
  <c r="G11" i="1" s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01" l="1"/>
  <c r="J11" i="101"/>
  <c r="J28" i="58656" l="1"/>
  <c r="J27" i="58656"/>
  <c r="J26" i="58656"/>
  <c r="J25" i="58656"/>
  <c r="J24" i="58656"/>
  <c r="J23" i="58656"/>
  <c r="J22" i="58656"/>
  <c r="J42" i="64"/>
  <c r="J41" i="64"/>
  <c r="J40" i="64"/>
  <c r="J39" i="64"/>
  <c r="J38" i="64"/>
  <c r="J37" i="64"/>
  <c r="J36" i="64"/>
  <c r="J35" i="64"/>
  <c r="J33" i="64"/>
  <c r="J32" i="64"/>
  <c r="J31" i="64"/>
  <c r="J30" i="64"/>
  <c r="J29" i="64"/>
  <c r="J28" i="64"/>
  <c r="J27" i="64"/>
  <c r="J26" i="64"/>
  <c r="J25" i="64"/>
  <c r="J24" i="64"/>
  <c r="J23" i="64"/>
  <c r="J22" i="64"/>
  <c r="J21" i="64"/>
  <c r="J20" i="64"/>
  <c r="J19" i="64"/>
  <c r="J18" i="64"/>
  <c r="J17" i="64"/>
  <c r="J16" i="64"/>
  <c r="J15" i="64"/>
  <c r="J14" i="64"/>
  <c r="J13" i="64"/>
  <c r="J12" i="64"/>
  <c r="J11" i="64"/>
  <c r="A3" i="111" l="1"/>
  <c r="A3" i="58656" l="1"/>
  <c r="V10" i="1" l="1"/>
  <c r="V11" i="1"/>
  <c r="E46" i="58660" l="1"/>
  <c r="D46" i="58660"/>
  <c r="C46" i="58660"/>
  <c r="B46" i="58660"/>
  <c r="A46" i="58660"/>
  <c r="E45" i="58660"/>
  <c r="D45" i="58660"/>
  <c r="C45" i="58660"/>
  <c r="B45" i="58660"/>
  <c r="A45" i="58660"/>
  <c r="J15" i="111"/>
  <c r="F45" i="58660" l="1"/>
  <c r="G46" i="58660"/>
  <c r="F46" i="58660"/>
  <c r="G45" i="58660" l="1"/>
  <c r="J21" i="58656"/>
  <c r="J20" i="58656"/>
  <c r="J19" i="58656"/>
  <c r="J18" i="58656"/>
  <c r="J17" i="58656"/>
  <c r="J16" i="58656"/>
  <c r="J15" i="58656"/>
  <c r="J14" i="58656"/>
  <c r="J13" i="58656"/>
  <c r="J12" i="58656"/>
  <c r="J11" i="58656"/>
  <c r="J14" i="111" l="1"/>
  <c r="J13" i="111"/>
  <c r="J12" i="111"/>
  <c r="J11" i="111"/>
  <c r="J10" i="110"/>
  <c r="E40" i="58660"/>
  <c r="D40" i="58660"/>
  <c r="C40" i="58660"/>
  <c r="B40" i="58660"/>
  <c r="A40" i="58660"/>
  <c r="A4" i="58660"/>
  <c r="X10" i="1"/>
  <c r="X11" i="1"/>
  <c r="W10" i="1"/>
  <c r="W11" i="1"/>
  <c r="A7" i="110"/>
  <c r="A5" i="110"/>
  <c r="A3" i="110"/>
  <c r="A7" i="111"/>
  <c r="A5" i="111"/>
  <c r="A7" i="58656"/>
  <c r="A5" i="58656"/>
  <c r="A7" i="64"/>
  <c r="A5" i="64"/>
  <c r="A4" i="64"/>
  <c r="A4" i="58656" s="1"/>
  <c r="A4" i="111" s="1"/>
  <c r="A4" i="110" s="1"/>
  <c r="A3" i="64"/>
  <c r="X13" i="64"/>
  <c r="W13" i="64"/>
  <c r="V13" i="64"/>
  <c r="X12" i="64"/>
  <c r="W12" i="64"/>
  <c r="V12" i="64"/>
  <c r="J10" i="111"/>
  <c r="J10" i="58656"/>
  <c r="J10" i="1"/>
  <c r="J10" i="64"/>
  <c r="A3" i="58660"/>
  <c r="A5" i="58660"/>
  <c r="A7" i="58660"/>
  <c r="A22" i="58660"/>
  <c r="B22" i="58660"/>
  <c r="C22" i="58660"/>
  <c r="D22" i="58660"/>
  <c r="E22" i="58660"/>
  <c r="A23" i="58660"/>
  <c r="B23" i="58660"/>
  <c r="C23" i="58660"/>
  <c r="D23" i="58660"/>
  <c r="E23" i="58660"/>
  <c r="A24" i="58660"/>
  <c r="B24" i="58660"/>
  <c r="C24" i="58660"/>
  <c r="D24" i="58660"/>
  <c r="E24" i="58660"/>
  <c r="A28" i="58660"/>
  <c r="B28" i="58660"/>
  <c r="C28" i="58660"/>
  <c r="D28" i="58660"/>
  <c r="E28" i="58660"/>
  <c r="A29" i="58660"/>
  <c r="B29" i="58660"/>
  <c r="C29" i="58660"/>
  <c r="D29" i="58660"/>
  <c r="E29" i="58660"/>
  <c r="A30" i="58660"/>
  <c r="B30" i="58660"/>
  <c r="C30" i="58660"/>
  <c r="D30" i="58660"/>
  <c r="E30" i="58660"/>
  <c r="A34" i="58660"/>
  <c r="B34" i="58660"/>
  <c r="C34" i="58660"/>
  <c r="D34" i="58660"/>
  <c r="E34" i="58660"/>
  <c r="A35" i="58660"/>
  <c r="B35" i="58660"/>
  <c r="C35" i="58660"/>
  <c r="D35" i="58660"/>
  <c r="E35" i="58660"/>
  <c r="A36" i="58660"/>
  <c r="B36" i="58660"/>
  <c r="C36" i="58660"/>
  <c r="D36" i="58660"/>
  <c r="E36" i="58660"/>
  <c r="A41" i="58660"/>
  <c r="B41" i="58660"/>
  <c r="C41" i="58660"/>
  <c r="D41" i="58660"/>
  <c r="E41" i="58660"/>
  <c r="A3" i="101"/>
  <c r="A4" i="101"/>
  <c r="A5" i="101"/>
  <c r="A7" i="101"/>
  <c r="F35" i="58660" l="1"/>
  <c r="G35" i="58660" s="1"/>
  <c r="F34" i="58660"/>
  <c r="G34" i="58660" s="1"/>
  <c r="F40" i="58660"/>
  <c r="G40" i="58660" s="1"/>
  <c r="F36" i="58660"/>
  <c r="G36" i="58660" s="1"/>
  <c r="F29" i="58660"/>
  <c r="G29" i="58660" s="1"/>
  <c r="F30" i="58660"/>
  <c r="G30" i="58660" s="1"/>
  <c r="F28" i="58660"/>
  <c r="G28" i="58660" s="1"/>
  <c r="F23" i="58660"/>
  <c r="G23" i="58660" s="1"/>
  <c r="F24" i="58660"/>
  <c r="G24" i="58660" s="1"/>
  <c r="F41" i="58660"/>
  <c r="G41" i="58660" s="1"/>
  <c r="F22" i="58660"/>
  <c r="G22" i="58660" s="1"/>
</calcChain>
</file>

<file path=xl/sharedStrings.xml><?xml version="1.0" encoding="utf-8"?>
<sst xmlns="http://schemas.openxmlformats.org/spreadsheetml/2006/main" count="1054" uniqueCount="314">
  <si>
    <t>JUGADOR</t>
  </si>
  <si>
    <t>H</t>
  </si>
  <si>
    <t>I</t>
  </si>
  <si>
    <t>V</t>
  </si>
  <si>
    <t>G</t>
  </si>
  <si>
    <t>N</t>
  </si>
  <si>
    <t>18 HOYOS MEDAL PLAY</t>
  </si>
  <si>
    <t>FEDERACION REGIONAL</t>
  </si>
  <si>
    <t>DE GOLF MAR Y SIERRAS</t>
  </si>
  <si>
    <t>CABALLEROS CATEGORIA 0-9</t>
  </si>
  <si>
    <t>CABALLEROS CATEGORIA 10-16</t>
  </si>
  <si>
    <t>CABALLEROS CATEGORIA 25-36</t>
  </si>
  <si>
    <t>--</t>
  </si>
  <si>
    <t>CLUB</t>
  </si>
  <si>
    <t>JUGADORA</t>
  </si>
  <si>
    <t>FECHA NAC</t>
  </si>
  <si>
    <t>EDAD</t>
  </si>
  <si>
    <t>SIN VENTAJA GENERAL</t>
  </si>
  <si>
    <t>CABALLEROS CATEGORIA 17-24</t>
  </si>
  <si>
    <t>F. NAC</t>
  </si>
  <si>
    <t>DESEMP</t>
  </si>
  <si>
    <t>Ult. 9 H.</t>
  </si>
  <si>
    <t>Ult. 6 H.</t>
  </si>
  <si>
    <t>Ult. 3 H.</t>
  </si>
  <si>
    <t>1° S.V.</t>
  </si>
  <si>
    <t>2° S.V.</t>
  </si>
  <si>
    <t>SPGC</t>
  </si>
  <si>
    <t>MDPGC</t>
  </si>
  <si>
    <t>CMDP</t>
  </si>
  <si>
    <t>VGGC</t>
  </si>
  <si>
    <t>NGC</t>
  </si>
  <si>
    <t>HANSSON EDUARDO</t>
  </si>
  <si>
    <t>TGC</t>
  </si>
  <si>
    <t>DOMINGUEZ CARLOS</t>
  </si>
  <si>
    <t>SERFATY MARCELO</t>
  </si>
  <si>
    <t>CV</t>
  </si>
  <si>
    <t>CN</t>
  </si>
  <si>
    <t>3° S.V.</t>
  </si>
  <si>
    <t>HOYO 1</t>
  </si>
  <si>
    <t>CG</t>
  </si>
  <si>
    <t>SALERES MARIA LOURDES</t>
  </si>
  <si>
    <t>FEDERACION REGIONAL DE GOLF MAR Y SIERRAS</t>
  </si>
  <si>
    <t>NAZABAL JUAN</t>
  </si>
  <si>
    <t>EQUIZA IRENE</t>
  </si>
  <si>
    <t>BARBERO PABLO</t>
  </si>
  <si>
    <t>PAPUCCIO CLAUDIO</t>
  </si>
  <si>
    <t>BARBERO PABLO DANIEL</t>
  </si>
  <si>
    <t>NAZABAL JUAN IGNACIO</t>
  </si>
  <si>
    <t>DAMAS CATEGORIA 20-36</t>
  </si>
  <si>
    <t>RODRIGUES SERGIO</t>
  </si>
  <si>
    <t>FILIBERTI RODOLFO JULIAN</t>
  </si>
  <si>
    <t>CABALLEROS CATEGORIA HASTA 9</t>
  </si>
  <si>
    <t>RAMONDINO PABLO</t>
  </si>
  <si>
    <t>SENNO ANTONIO</t>
  </si>
  <si>
    <t>RISSO PATRON MARIANO</t>
  </si>
  <si>
    <t>DAMAS CATEGORIA UNICA</t>
  </si>
  <si>
    <t>VEGA DOMINGO</t>
  </si>
  <si>
    <t>HOYO 10</t>
  </si>
  <si>
    <t>LATINI MARTIN</t>
  </si>
  <si>
    <t>CHAVEZ ADRIAN</t>
  </si>
  <si>
    <t>MARTIARENA MARIO</t>
  </si>
  <si>
    <t>MORO FERNANDO</t>
  </si>
  <si>
    <t>GHEZAN ESTEBAN</t>
  </si>
  <si>
    <t>FUNARO IGNACIO</t>
  </si>
  <si>
    <t>SARAVI JUAN</t>
  </si>
  <si>
    <t>PEREZ DEL CERRO CIPRIANO</t>
  </si>
  <si>
    <t>RODRIGUES CRISTIAN</t>
  </si>
  <si>
    <t>OLIVERI FABIAN</t>
  </si>
  <si>
    <t>PATTI SEBASTIAN</t>
  </si>
  <si>
    <t>MORON CRISTIAN</t>
  </si>
  <si>
    <t>SEGONDS MARIANO</t>
  </si>
  <si>
    <t>BOYNE DANIEL</t>
  </si>
  <si>
    <t>PALENCIA SERGIO</t>
  </si>
  <si>
    <t>DEL PIERO LUIS</t>
  </si>
  <si>
    <t>EVTGC</t>
  </si>
  <si>
    <t xml:space="preserve">OLIVERI FERNANDO FABIAN       </t>
  </si>
  <si>
    <t xml:space="preserve">RODRIGUES SERGIO ADRIAN       </t>
  </si>
  <si>
    <t>MARINO CARLOS JUAN</t>
  </si>
  <si>
    <t xml:space="preserve">RODRIGUES CRISTIAN ADOLFO     </t>
  </si>
  <si>
    <t xml:space="preserve">VEGA DOMINGO HECTOR           </t>
  </si>
  <si>
    <t xml:space="preserve">SEGONDS MARIANO               </t>
  </si>
  <si>
    <t xml:space="preserve">SARAVI JUAN                   </t>
  </si>
  <si>
    <t>PAPUCCIO CLAUDIO ALBERTO</t>
  </si>
  <si>
    <t xml:space="preserve">DOMINGUEZ CARLOS              </t>
  </si>
  <si>
    <t>IANNONE PASCUAL</t>
  </si>
  <si>
    <t xml:space="preserve">JARQUE JULIAN                 </t>
  </si>
  <si>
    <t xml:space="preserve">QUILLEHAUQUY CARLOS           </t>
  </si>
  <si>
    <t xml:space="preserve">SERFATY MARCELO JOSE          </t>
  </si>
  <si>
    <t xml:space="preserve">STATI GASTON ALBERTO          </t>
  </si>
  <si>
    <t xml:space="preserve">RAMONDINO PABLO               </t>
  </si>
  <si>
    <t xml:space="preserve">GIANGIOBBE EDUARDO GERMAN     </t>
  </si>
  <si>
    <t xml:space="preserve">PALENCIA SERGIO               </t>
  </si>
  <si>
    <t xml:space="preserve">MARTIARENA MARIO ESTEBAN      </t>
  </si>
  <si>
    <t xml:space="preserve">LATINI MARTIN LEONELO         </t>
  </si>
  <si>
    <t xml:space="preserve">SENNO ANTONIO CEFERINO        </t>
  </si>
  <si>
    <t xml:space="preserve">RISSO PATRON MARIANO          </t>
  </si>
  <si>
    <t xml:space="preserve">BOYNE DANIEL CESAR            </t>
  </si>
  <si>
    <t xml:space="preserve">CHAVEZ ADRIAN                 </t>
  </si>
  <si>
    <t xml:space="preserve">MORO FERNANDO                 </t>
  </si>
  <si>
    <t xml:space="preserve">MORON CRISTIAN OSCAR          </t>
  </si>
  <si>
    <t xml:space="preserve">BIGOT JOSE ROBERTO            </t>
  </si>
  <si>
    <t xml:space="preserve">EQUIZA IRENE                  </t>
  </si>
  <si>
    <t>JAURETCHE SANTIAGO</t>
  </si>
  <si>
    <t>RIVA LEONARDO</t>
  </si>
  <si>
    <t>BEPMALE LEONARDO</t>
  </si>
  <si>
    <t>MEDINA JORGE</t>
  </si>
  <si>
    <t>PAGES PABLO</t>
  </si>
  <si>
    <t>DEPREZ HERVE</t>
  </si>
  <si>
    <t>STATI GASTON</t>
  </si>
  <si>
    <t>FILIBERTI RODOLFO</t>
  </si>
  <si>
    <t>QUILLEHAUQUY CARLOS</t>
  </si>
  <si>
    <t>MATO EDUARDO</t>
  </si>
  <si>
    <t>DOTTAVIO MAURICIO</t>
  </si>
  <si>
    <t>SFILIO GERMAN</t>
  </si>
  <si>
    <t>MACAGGI GRACIELA</t>
  </si>
  <si>
    <t>LAUGE LUIS</t>
  </si>
  <si>
    <t>CAGNOLI HERNAN</t>
  </si>
  <si>
    <t>SFILIO GERMAN DARIO</t>
  </si>
  <si>
    <t>GAIDO JORGE ALEJANDRO</t>
  </si>
  <si>
    <t xml:space="preserve">ARRUTI JOSE LUIS              </t>
  </si>
  <si>
    <t xml:space="preserve">HERRERA VEGAS RAFAEL          </t>
  </si>
  <si>
    <t xml:space="preserve">MEDINA JORGE                  </t>
  </si>
  <si>
    <t>RIVA LEONARDO GERMAN</t>
  </si>
  <si>
    <t xml:space="preserve">DE GALVAGNI JORGE ALBERTO     </t>
  </si>
  <si>
    <t xml:space="preserve">MATO EDUARDO                  </t>
  </si>
  <si>
    <t xml:space="preserve">HOMPS BERNARDO                </t>
  </si>
  <si>
    <t xml:space="preserve">DEPREZ HERVE                  </t>
  </si>
  <si>
    <t>PAGES PABLO MARIANO</t>
  </si>
  <si>
    <t xml:space="preserve">BEPMALE LEONARDO              </t>
  </si>
  <si>
    <t>LAUGE LUIS MARIA</t>
  </si>
  <si>
    <t xml:space="preserve">MAUHOURAT RICARDO             </t>
  </si>
  <si>
    <t xml:space="preserve">DOTTAVIO MARICIO ALEJANDRO    </t>
  </si>
  <si>
    <t xml:space="preserve">MACAGGI GRACIELA              </t>
  </si>
  <si>
    <t>CARILO</t>
  </si>
  <si>
    <t>GOLF</t>
  </si>
  <si>
    <t>5° FECHA DE MAYORES I</t>
  </si>
  <si>
    <t>SABADO 11 DE AGOSTO DE 2018</t>
  </si>
  <si>
    <t>5° FECHA DEL RANKING DE MAYORES</t>
  </si>
  <si>
    <t>ROSSI CRISTIAN HERNAN</t>
  </si>
  <si>
    <t>SORIA SEBASTIAN</t>
  </si>
  <si>
    <t>RODRIGUEZ JUAN CARLOS</t>
  </si>
  <si>
    <t>MORO MARTIN</t>
  </si>
  <si>
    <t>DIP GUSTAVO</t>
  </si>
  <si>
    <t>MARTIN NESTOR</t>
  </si>
  <si>
    <t>PASOLINI CARLOS</t>
  </si>
  <si>
    <t>SALVI HERNAN</t>
  </si>
  <si>
    <t>CUVILLIER GASTON ARIEL</t>
  </si>
  <si>
    <t>PAMPIN PABLO</t>
  </si>
  <si>
    <t>LOPEZ ALFREDO</t>
  </si>
  <si>
    <t>PIANTONI MARCELO</t>
  </si>
  <si>
    <t>UBILLA MARIANO</t>
  </si>
  <si>
    <t>MENDEZ JUAN MANUEL</t>
  </si>
  <si>
    <t>LORENZANI CARLOS</t>
  </si>
  <si>
    <t>CASANOVA MARIANO</t>
  </si>
  <si>
    <t>WILSON CARLOS LUIS</t>
  </si>
  <si>
    <t>MELANI JUAN JOSE</t>
  </si>
  <si>
    <t>TOMAS REEVES</t>
  </si>
  <si>
    <t>MARINO CARLOS</t>
  </si>
  <si>
    <t>CALABRO ALEJANDRO</t>
  </si>
  <si>
    <t>PAZ ROBERTO</t>
  </si>
  <si>
    <t>VOGT OSCAR</t>
  </si>
  <si>
    <t>CROVA  DANIEL</t>
  </si>
  <si>
    <t>ARRUTTI  JOSE LUIS</t>
  </si>
  <si>
    <t>GAIDO  JORGE</t>
  </si>
  <si>
    <t>ROMERO MIGUEL</t>
  </si>
  <si>
    <t>PEVE JORGE</t>
  </si>
  <si>
    <t>PEREZ WALTER</t>
  </si>
  <si>
    <t>LARSEN  CARLOS</t>
  </si>
  <si>
    <t>ASTESANO ALFREDO</t>
  </si>
  <si>
    <t>GARCIA DUFFY ROBERTO</t>
  </si>
  <si>
    <t>MELENDI  HECTOR</t>
  </si>
  <si>
    <t>FAIDELLA GUILLERMO</t>
  </si>
  <si>
    <t>LOMBARDI  ALEJANDRO</t>
  </si>
  <si>
    <t>BIGOT REBERTO</t>
  </si>
  <si>
    <t>GIANGIOBBE GERMAN</t>
  </si>
  <si>
    <t>BADALONI SERGIO</t>
  </si>
  <si>
    <t>FIGUEROA SERGIO</t>
  </si>
  <si>
    <t>LEOFANTI RICARDO</t>
  </si>
  <si>
    <t>LEOFANTI LISANDRO</t>
  </si>
  <si>
    <t>VERELLEN FELIPE</t>
  </si>
  <si>
    <t>PEREYRA IRAOLA NICOLAS</t>
  </si>
  <si>
    <t>SIRIMARCO GUSTVO</t>
  </si>
  <si>
    <t>PELLIZARI GABRIEL</t>
  </si>
  <si>
    <t>ROTONDA RODRIGO</t>
  </si>
  <si>
    <t>ARGERICH TATIANA</t>
  </si>
  <si>
    <t>FEDERICO SANTIAGO</t>
  </si>
  <si>
    <t>LOPEZ VILACLARA EZEQUIEL</t>
  </si>
  <si>
    <t>CERONE LAUTARO</t>
  </si>
  <si>
    <t>HERRARA VEGAS RAFAEL</t>
  </si>
  <si>
    <t>IGLESIAS JUAN CARLOS</t>
  </si>
  <si>
    <t>MITTON FABIO</t>
  </si>
  <si>
    <t>DI GRESIA GUILLERMO</t>
  </si>
  <si>
    <t>PREZIOSO LUCIANO</t>
  </si>
  <si>
    <t>LOBIANCO JAVIER</t>
  </si>
  <si>
    <t>OCAMPO ADRIAN</t>
  </si>
  <si>
    <t>MATULA LEON</t>
  </si>
  <si>
    <t>VIDELA HECTOR DANIEL</t>
  </si>
  <si>
    <t>VIDELA ALEJANDRO RAUL</t>
  </si>
  <si>
    <t>CASTELLO ADRIAN</t>
  </si>
  <si>
    <t>SUAREZ ALEJANDRO</t>
  </si>
  <si>
    <t>HOMPS BERNARDO</t>
  </si>
  <si>
    <t>TULLI MARCELO</t>
  </si>
  <si>
    <t>SORIA RUBEN</t>
  </si>
  <si>
    <t>DIAZ JAVIER</t>
  </si>
  <si>
    <t>DIEZ JOSE LUIS</t>
  </si>
  <si>
    <t>CASTELLI ALBERTO</t>
  </si>
  <si>
    <t>VARGAS OSCAR</t>
  </si>
  <si>
    <t>DIAZ HORACIO</t>
  </si>
  <si>
    <t>GOTI RAMIRO</t>
  </si>
  <si>
    <t>ALEMAN GUILLERMO</t>
  </si>
  <si>
    <t>JENSEN IGNACIO</t>
  </si>
  <si>
    <t>OLAVIAGA MARTIN</t>
  </si>
  <si>
    <t>HERRERA VEGAS MARTIN</t>
  </si>
  <si>
    <t>VENACIO LEANDRO</t>
  </si>
  <si>
    <t>VIGLEZZI ALEJANDRO</t>
  </si>
  <si>
    <t>MACIAS AGUSTIN</t>
  </si>
  <si>
    <t>MARTINEZ HERNAN</t>
  </si>
  <si>
    <t>BATTALLLER ALDO</t>
  </si>
  <si>
    <t>VILLALBA MARCOS ANDRES</t>
  </si>
  <si>
    <t>ELGUETA MIGUEL</t>
  </si>
  <si>
    <t>ANTICH SERGIO</t>
  </si>
  <si>
    <t>RODRIGUEZ JAVIER</t>
  </si>
  <si>
    <t>DEPREZ PRUVOST S</t>
  </si>
  <si>
    <t>PANICHELLI FEDERICO</t>
  </si>
  <si>
    <t>FERNANDEZ DAGUERRE JOSE LUIS</t>
  </si>
  <si>
    <t>CHAMPONOIS HECTOR</t>
  </si>
  <si>
    <t>LAPORTILLA RUBEN</t>
  </si>
  <si>
    <t>JARQUE JUALIAN</t>
  </si>
  <si>
    <t>DE GALVANI</t>
  </si>
  <si>
    <t>DIAZ GERARDO</t>
  </si>
  <si>
    <t>MAUHOURAT RICARDO</t>
  </si>
  <si>
    <t>NOGUER DIEGO</t>
  </si>
  <si>
    <t>CRAVEA GUILLERMO</t>
  </si>
  <si>
    <t>Jugadores de los siguientes Clubes son los que participan este día: Cardón Miramar Links, Golf Chascomús C.C., El Valle de Tandil G.C., Sierra de los Padres G.C., Club Mar del Plata S.A., Tandil G.C., Necochea G.C. y Balcarce G.C.;en el caso que algún Jugador quiera jugar el domingo, si hay lugar, se puede cambiar.</t>
  </si>
  <si>
    <t xml:space="preserve">GOTI RAMIRO                   </t>
  </si>
  <si>
    <t>GCHCC</t>
  </si>
  <si>
    <t>MARTINEZ HERNAN RAFAEL</t>
  </si>
  <si>
    <t>VARGAS OSCAR RENE</t>
  </si>
  <si>
    <t>PANICHELLI FEDERICO OSCAR</t>
  </si>
  <si>
    <t>DIAZ HORACIO ROLANDO</t>
  </si>
  <si>
    <t xml:space="preserve">CALABRO ALEJANDRO JAVIER      </t>
  </si>
  <si>
    <t>PELLIZZARI GABRIEL ADRIAN</t>
  </si>
  <si>
    <t xml:space="preserve">REEVES TOMAS                  </t>
  </si>
  <si>
    <t>UBILLA MARIANO GABRIEL</t>
  </si>
  <si>
    <t xml:space="preserve">OCAMPO ADRIAN                 </t>
  </si>
  <si>
    <t xml:space="preserve">BATTALLER ALDO CLAUDIO        </t>
  </si>
  <si>
    <t>CEGL</t>
  </si>
  <si>
    <t xml:space="preserve">LOBIANCO RICARDO JAVIER       </t>
  </si>
  <si>
    <t>PAZ ROBERTO ROQUE</t>
  </si>
  <si>
    <t xml:space="preserve">PREZIOSO LUCIANO MARTIN       </t>
  </si>
  <si>
    <t>ALEMAN GUILLERMO SAMUEL</t>
  </si>
  <si>
    <t xml:space="preserve">PEREZ WALTER                  </t>
  </si>
  <si>
    <t xml:space="preserve">JENSEN OSCAR IGNACIO          </t>
  </si>
  <si>
    <t xml:space="preserve">SORIA SEBASTIAN               </t>
  </si>
  <si>
    <t>CML</t>
  </si>
  <si>
    <t>LEOFANTI LISANDRO NAHUEL</t>
  </si>
  <si>
    <t xml:space="preserve">VENACIO LEANDRO               </t>
  </si>
  <si>
    <t xml:space="preserve">VERELLEN FELIPE               </t>
  </si>
  <si>
    <t xml:space="preserve">ROSSI CRISTIAN HERNAN         </t>
  </si>
  <si>
    <t xml:space="preserve">MORO MARTIN                   </t>
  </si>
  <si>
    <t xml:space="preserve">FIGUEROA SERGIO OMAR          </t>
  </si>
  <si>
    <t>CROVA ROBERTO DANIEL</t>
  </si>
  <si>
    <t>DI GRESIA ALBERTO GUILLERMO L</t>
  </si>
  <si>
    <t xml:space="preserve">CHAMPONOIS HECTOR OMAR        </t>
  </si>
  <si>
    <t>VOGT OSCAR ENRIQUE (H)</t>
  </si>
  <si>
    <t>VIGLEZZI  ALEJANDRO</t>
  </si>
  <si>
    <t xml:space="preserve">MITTON FABIO ANIBAL           </t>
  </si>
  <si>
    <t xml:space="preserve">SIRIMARCO GUSTAVO             </t>
  </si>
  <si>
    <t xml:space="preserve">PEREYRA IRAOLA NICOLAS        </t>
  </si>
  <si>
    <t xml:space="preserve">ANTICH SERGIO MAXIMILIANO     </t>
  </si>
  <si>
    <t>DIAZ GERARDO GABRIEL</t>
  </si>
  <si>
    <t>TULLI MARCELO ORLANDO</t>
  </si>
  <si>
    <t xml:space="preserve">HERRERA VEGAS MARTIN          </t>
  </si>
  <si>
    <t xml:space="preserve">SALVI HERNAN                  </t>
  </si>
  <si>
    <t xml:space="preserve">IGLESIAS JUAN CARLOS          </t>
  </si>
  <si>
    <t xml:space="preserve">LOPEZ VILACLARA EZEQUIEL      </t>
  </si>
  <si>
    <t xml:space="preserve">VIDELA HECTOR DANIEL          </t>
  </si>
  <si>
    <t xml:space="preserve">LAPORTILLA RUBEN ISMAEL       </t>
  </si>
  <si>
    <t>CASTELLI MARCIAL ALBERTO</t>
  </si>
  <si>
    <t>PEVE JORGE LORENZO</t>
  </si>
  <si>
    <t>CRAVEA GUILLERMO JUAN</t>
  </si>
  <si>
    <t xml:space="preserve">CASTELLO ADRIAN OSCAR         </t>
  </si>
  <si>
    <t xml:space="preserve">MATULA LEON FEDERICO          </t>
  </si>
  <si>
    <t xml:space="preserve">VIDELA ALEJANDRO RAUL         </t>
  </si>
  <si>
    <t xml:space="preserve">LOMBARDI ALEJANDRO CESAR      </t>
  </si>
  <si>
    <t xml:space="preserve">DIP GUSTAVO                   </t>
  </si>
  <si>
    <t xml:space="preserve">BADALONI SERGIO ANDRES        </t>
  </si>
  <si>
    <t xml:space="preserve">MACIAS AGUSTIN                </t>
  </si>
  <si>
    <t>ASTESANO ALFREDO MARIO</t>
  </si>
  <si>
    <t xml:space="preserve">RODRIGUEZ JUAN CARLOS          </t>
  </si>
  <si>
    <t xml:space="preserve">SORIA RUBEN ABEL              </t>
  </si>
  <si>
    <t xml:space="preserve">LARSEN CARLOS                 </t>
  </si>
  <si>
    <t xml:space="preserve">FEDERICO SANTIAGO             </t>
  </si>
  <si>
    <t xml:space="preserve">PASOLINI CARLOS               </t>
  </si>
  <si>
    <t xml:space="preserve">CERONE LAUTARO                </t>
  </si>
  <si>
    <t xml:space="preserve">MELENDI HECTOR                </t>
  </si>
  <si>
    <t xml:space="preserve">MARTIN NESTOR FABIAN          </t>
  </si>
  <si>
    <t xml:space="preserve">CASANOVA MARIANO              </t>
  </si>
  <si>
    <t xml:space="preserve">MENDEZ JUAN MANUEL            </t>
  </si>
  <si>
    <t xml:space="preserve">FAIDELLA JOSE GUILLERMO       </t>
  </si>
  <si>
    <t xml:space="preserve">LORENZANI  CARLOS ALBERTO     </t>
  </si>
  <si>
    <t xml:space="preserve">ELGUETA MIGUEL EMILIO         </t>
  </si>
  <si>
    <t xml:space="preserve">NOGUER DIEGO                  </t>
  </si>
  <si>
    <t xml:space="preserve">CUVILLIER GASTON ARIEL        </t>
  </si>
  <si>
    <t xml:space="preserve">RODRIGUEZ JAVIER              </t>
  </si>
  <si>
    <t xml:space="preserve">GARCIA DUFFY ROBERTO          </t>
  </si>
  <si>
    <t>DIAZ JAVIER HORACIO</t>
  </si>
  <si>
    <t xml:space="preserve">DEPREZ PRUVOST SERGIO         </t>
  </si>
  <si>
    <t xml:space="preserve">ARGERICH DE LEOFANTI TATIANA  </t>
  </si>
  <si>
    <t>ROZZI</t>
  </si>
  <si>
    <t>ROZZI ESTEBAN</t>
  </si>
  <si>
    <t>P</t>
  </si>
  <si>
    <t>T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</si>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</sst>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[$-2C0A]General"/>
    <numFmt numFmtId="166" formatCode="_-* #,##0.00\ _€_-;\-* #,##0.00\ _€_-;_-* &quot;-&quot;??\ _€_-;_-@_-"/>
  </numFmts>
  <fonts count="35">
    <font>
      <sz val="10"/>
      <name val="Arial"/>
    </font>
    <font>
      <sz val="11"/>
      <color theme="1"/>
      <name val="Calibri"/>
      <family val="2"/>
      <scheme val="minor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17"/>
      <name val="Arial"/>
      <family val="2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25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5"/>
      <color theme="0"/>
      <name val="Arial"/>
      <family val="2"/>
    </font>
    <font>
      <b/>
      <sz val="10"/>
      <color theme="0"/>
      <name val="Arial"/>
      <family val="2"/>
    </font>
    <font>
      <b/>
      <sz val="15"/>
      <color rgb="FF0000FF"/>
      <name val="Arial"/>
      <family val="2"/>
    </font>
    <font>
      <b/>
      <sz val="12"/>
      <color theme="3" tint="0.39997558519241921"/>
      <name val="Arial"/>
      <family val="2"/>
    </font>
    <font>
      <b/>
      <sz val="20"/>
      <name val="Arial"/>
      <family val="2"/>
    </font>
    <font>
      <sz val="10"/>
      <name val="Arial"/>
      <family val="2"/>
      <charset val="1"/>
    </font>
    <font>
      <sz val="10"/>
      <color theme="1"/>
      <name val="Arial1"/>
    </font>
    <font>
      <b/>
      <sz val="12"/>
      <color rgb="FFFF0000"/>
      <name val="Calibri"/>
      <family val="2"/>
    </font>
    <font>
      <b/>
      <sz val="10"/>
      <color rgb="FFFF0000"/>
      <name val="Arial"/>
      <family val="2"/>
    </font>
    <font>
      <b/>
      <sz val="15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4" fillId="0" borderId="0"/>
    <xf numFmtId="0" fontId="30" fillId="0" borderId="0"/>
    <xf numFmtId="0" fontId="14" fillId="0" borderId="0"/>
    <xf numFmtId="0" fontId="1" fillId="0" borderId="0"/>
    <xf numFmtId="165" fontId="31" fillId="0" borderId="0"/>
    <xf numFmtId="166" fontId="14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14" fontId="25" fillId="0" borderId="0" xfId="0" applyNumberFormat="1" applyFont="1"/>
    <xf numFmtId="0" fontId="13" fillId="0" borderId="0" xfId="0" applyFont="1"/>
    <xf numFmtId="0" fontId="15" fillId="0" borderId="3" xfId="0" applyFont="1" applyFill="1" applyBorder="1"/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Border="1"/>
    <xf numFmtId="0" fontId="20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4" xfId="0" applyFont="1" applyFill="1" applyBorder="1"/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25" fillId="0" borderId="0" xfId="0" applyFont="1" applyFill="1" applyBorder="1"/>
    <xf numFmtId="0" fontId="6" fillId="0" borderId="18" xfId="0" applyFont="1" applyBorder="1" applyAlignment="1">
      <alignment horizontal="center"/>
    </xf>
    <xf numFmtId="0" fontId="22" fillId="0" borderId="0" xfId="0" applyFont="1"/>
    <xf numFmtId="0" fontId="14" fillId="0" borderId="0" xfId="0" applyFont="1"/>
    <xf numFmtId="0" fontId="20" fillId="0" borderId="0" xfId="0" applyFont="1" applyFill="1" applyAlignment="1">
      <alignment horizontal="center"/>
    </xf>
    <xf numFmtId="0" fontId="21" fillId="0" borderId="0" xfId="0" applyFont="1"/>
    <xf numFmtId="0" fontId="25" fillId="0" borderId="0" xfId="0" applyFont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6" fillId="0" borderId="2" xfId="0" quotePrefix="1" applyFont="1" applyFill="1" applyBorder="1" applyAlignment="1">
      <alignment horizontal="center"/>
    </xf>
    <xf numFmtId="0" fontId="17" fillId="0" borderId="2" xfId="0" quotePrefix="1" applyFont="1" applyFill="1" applyBorder="1" applyAlignment="1">
      <alignment horizontal="center"/>
    </xf>
    <xf numFmtId="0" fontId="0" fillId="0" borderId="0" xfId="0" applyBorder="1"/>
    <xf numFmtId="0" fontId="14" fillId="0" borderId="13" xfId="0" applyFont="1" applyFill="1" applyBorder="1"/>
    <xf numFmtId="0" fontId="14" fillId="0" borderId="7" xfId="0" applyFont="1" applyFill="1" applyBorder="1"/>
    <xf numFmtId="0" fontId="14" fillId="0" borderId="14" xfId="0" applyFont="1" applyFill="1" applyBorder="1"/>
    <xf numFmtId="0" fontId="26" fillId="8" borderId="1" xfId="0" applyFont="1" applyFill="1" applyBorder="1" applyAlignment="1">
      <alignment horizontal="center"/>
    </xf>
    <xf numFmtId="164" fontId="2" fillId="0" borderId="0" xfId="0" applyNumberFormat="1" applyFont="1"/>
    <xf numFmtId="164" fontId="4" fillId="0" borderId="17" xfId="0" applyNumberFormat="1" applyFont="1" applyBorder="1" applyAlignment="1">
      <alignment horizontal="center"/>
    </xf>
    <xf numFmtId="164" fontId="13" fillId="0" borderId="19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0" fontId="4" fillId="0" borderId="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0" fontId="20" fillId="0" borderId="23" xfId="0" applyNumberFormat="1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14" fillId="0" borderId="4" xfId="0" applyFont="1" applyFill="1" applyBorder="1"/>
    <xf numFmtId="0" fontId="14" fillId="0" borderId="3" xfId="0" applyFont="1" applyFill="1" applyBorder="1"/>
    <xf numFmtId="0" fontId="14" fillId="0" borderId="19" xfId="0" applyFont="1" applyFill="1" applyBorder="1"/>
    <xf numFmtId="0" fontId="14" fillId="0" borderId="15" xfId="0" applyFont="1" applyFill="1" applyBorder="1"/>
    <xf numFmtId="0" fontId="14" fillId="0" borderId="5" xfId="0" applyFont="1" applyFill="1" applyBorder="1"/>
    <xf numFmtId="0" fontId="14" fillId="0" borderId="6" xfId="0" applyFont="1" applyFill="1" applyBorder="1"/>
    <xf numFmtId="0" fontId="4" fillId="6" borderId="1" xfId="0" applyFont="1" applyFill="1" applyBorder="1"/>
    <xf numFmtId="0" fontId="2" fillId="9" borderId="0" xfId="0" applyFont="1" applyFill="1" applyBorder="1"/>
    <xf numFmtId="0" fontId="2" fillId="9" borderId="0" xfId="0" applyFont="1" applyFill="1"/>
    <xf numFmtId="20" fontId="20" fillId="0" borderId="22" xfId="0" applyNumberFormat="1" applyFont="1" applyFill="1" applyBorder="1" applyAlignment="1">
      <alignment horizontal="center"/>
    </xf>
    <xf numFmtId="0" fontId="14" fillId="0" borderId="27" xfId="0" applyFont="1" applyFill="1" applyBorder="1"/>
    <xf numFmtId="0" fontId="14" fillId="0" borderId="2" xfId="0" applyFont="1" applyFill="1" applyBorder="1"/>
    <xf numFmtId="0" fontId="14" fillId="0" borderId="18" xfId="0" applyFont="1" applyFill="1" applyBorder="1"/>
    <xf numFmtId="0" fontId="14" fillId="0" borderId="28" xfId="0" applyFont="1" applyFill="1" applyBorder="1"/>
    <xf numFmtId="0" fontId="14" fillId="0" borderId="25" xfId="0" applyFont="1" applyFill="1" applyBorder="1"/>
    <xf numFmtId="0" fontId="14" fillId="0" borderId="26" xfId="0" applyFont="1" applyFill="1" applyBorder="1"/>
    <xf numFmtId="0" fontId="33" fillId="6" borderId="27" xfId="0" applyFont="1" applyFill="1" applyBorder="1"/>
    <xf numFmtId="0" fontId="33" fillId="6" borderId="2" xfId="0" applyFont="1" applyFill="1" applyBorder="1"/>
    <xf numFmtId="0" fontId="33" fillId="6" borderId="18" xfId="0" applyFont="1" applyFill="1" applyBorder="1"/>
    <xf numFmtId="0" fontId="33" fillId="6" borderId="0" xfId="0" applyFont="1" applyFill="1" applyBorder="1"/>
    <xf numFmtId="0" fontId="34" fillId="6" borderId="4" xfId="0" applyFont="1" applyFill="1" applyBorder="1"/>
    <xf numFmtId="0" fontId="8" fillId="0" borderId="2" xfId="0" quotePrefix="1" applyFont="1" applyFill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0" fontId="6" fillId="0" borderId="18" xfId="0" quotePrefix="1" applyFont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8" fillId="2" borderId="21" xfId="0" applyFont="1" applyFill="1" applyBorder="1" applyAlignment="1">
      <alignment horizontal="center"/>
    </xf>
    <xf numFmtId="0" fontId="18" fillId="2" borderId="20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2" fillId="6" borderId="9" xfId="0" applyFont="1" applyFill="1" applyBorder="1" applyAlignment="1">
      <alignment horizontal="center" vertical="center" wrapText="1"/>
    </xf>
    <xf numFmtId="0" fontId="32" fillId="6" borderId="0" xfId="0" applyFont="1" applyFill="1" applyBorder="1" applyAlignment="1">
      <alignment horizontal="center" vertical="center" wrapText="1"/>
    </xf>
    <xf numFmtId="0" fontId="32" fillId="6" borderId="24" xfId="0" applyFont="1" applyFill="1" applyBorder="1" applyAlignment="1">
      <alignment horizontal="center" vertical="center" wrapText="1"/>
    </xf>
    <xf numFmtId="0" fontId="32" fillId="6" borderId="29" xfId="0" applyFont="1" applyFill="1" applyBorder="1" applyAlignment="1">
      <alignment horizontal="center" vertical="center" wrapText="1"/>
    </xf>
    <xf numFmtId="0" fontId="32" fillId="6" borderId="23" xfId="0" applyFont="1" applyFill="1" applyBorder="1" applyAlignment="1">
      <alignment horizontal="center" vertical="center" wrapText="1"/>
    </xf>
    <xf numFmtId="0" fontId="32" fillId="6" borderId="12" xfId="0" applyFont="1" applyFill="1" applyBorder="1" applyAlignment="1">
      <alignment horizontal="center" vertical="center" wrapText="1"/>
    </xf>
    <xf numFmtId="0" fontId="32" fillId="6" borderId="16" xfId="0" applyFont="1" applyFill="1" applyBorder="1" applyAlignment="1">
      <alignment horizontal="center" vertical="center" wrapText="1"/>
    </xf>
    <xf numFmtId="0" fontId="24" fillId="4" borderId="21" xfId="0" applyFont="1" applyFill="1" applyBorder="1" applyAlignment="1">
      <alignment horizontal="center"/>
    </xf>
    <xf numFmtId="0" fontId="24" fillId="4" borderId="20" xfId="0" applyFont="1" applyFill="1" applyBorder="1" applyAlignment="1">
      <alignment horizontal="center"/>
    </xf>
    <xf numFmtId="0" fontId="24" fillId="4" borderId="17" xfId="0" applyFont="1" applyFill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3" fillId="5" borderId="21" xfId="0" applyFont="1" applyFill="1" applyBorder="1" applyAlignment="1">
      <alignment horizontal="center"/>
    </xf>
    <xf numFmtId="0" fontId="23" fillId="5" borderId="20" xfId="0" applyFont="1" applyFill="1" applyBorder="1" applyAlignment="1">
      <alignment horizontal="center"/>
    </xf>
    <xf numFmtId="0" fontId="23" fillId="5" borderId="17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7" fillId="0" borderId="15" xfId="0" applyFont="1" applyFill="1" applyBorder="1"/>
    <xf numFmtId="0" fontId="12" fillId="0" borderId="25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164" fontId="13" fillId="0" borderId="6" xfId="0" applyNumberFormat="1" applyFont="1" applyFill="1" applyBorder="1" applyAlignment="1">
      <alignment horizontal="center"/>
    </xf>
    <xf numFmtId="20" fontId="20" fillId="6" borderId="22" xfId="0" applyNumberFormat="1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6" fillId="0" borderId="26" xfId="0" quotePrefix="1" applyFont="1" applyBorder="1" applyAlignment="1">
      <alignment horizontal="center"/>
    </xf>
    <xf numFmtId="0" fontId="16" fillId="0" borderId="2" xfId="0" quotePrefix="1" applyFont="1" applyBorder="1" applyAlignment="1">
      <alignment horizontal="center"/>
    </xf>
    <xf numFmtId="0" fontId="17" fillId="0" borderId="2" xfId="0" quotePrefix="1" applyFont="1" applyBorder="1" applyAlignment="1">
      <alignment horizontal="center"/>
    </xf>
    <xf numFmtId="0" fontId="7" fillId="10" borderId="4" xfId="0" applyFont="1" applyFill="1" applyBorder="1"/>
    <xf numFmtId="0" fontId="7" fillId="10" borderId="15" xfId="0" applyFont="1" applyFill="1" applyBorder="1"/>
  </cellXfs>
  <cellStyles count="7">
    <cellStyle name="Excel Built-in Normal" xfId="2"/>
    <cellStyle name="Excel Built-in Normal 2" xfId="5"/>
    <cellStyle name="Millares 2" xfId="6"/>
    <cellStyle name="Normal" xfId="0" builtinId="0"/>
    <cellStyle name="Normal 2" xfId="1"/>
    <cellStyle name="Normal 2 2" xfId="3"/>
    <cellStyle name="Norma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tabSelected="1" zoomScale="70" zoomScaleNormal="70" workbookViewId="0">
      <selection sqref="A1:G1"/>
    </sheetView>
  </sheetViews>
  <sheetFormatPr baseColWidth="10" defaultRowHeight="18.75"/>
  <cols>
    <col min="1" max="1" width="51.7109375" style="1" bestFit="1" customWidth="1"/>
    <col min="2" max="2" width="9.7109375" style="1" customWidth="1"/>
    <col min="3" max="7" width="6.7109375" style="2" customWidth="1"/>
    <col min="8" max="8" width="12.85546875" style="54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25" width="11.42578125" style="1" customWidth="1"/>
    <col min="26" max="16384" width="11.42578125" style="1"/>
  </cols>
  <sheetData>
    <row r="1" spans="1:24" ht="30.75">
      <c r="A1" s="90" t="s">
        <v>7</v>
      </c>
      <c r="B1" s="90"/>
      <c r="C1" s="90"/>
      <c r="D1" s="90"/>
      <c r="E1" s="90"/>
      <c r="F1" s="90"/>
      <c r="G1" s="90"/>
      <c r="L1" s="44">
        <v>9</v>
      </c>
    </row>
    <row r="2" spans="1:24" ht="30.75">
      <c r="A2" s="90" t="s">
        <v>8</v>
      </c>
      <c r="B2" s="90"/>
      <c r="C2" s="90"/>
      <c r="D2" s="90"/>
      <c r="E2" s="90"/>
      <c r="F2" s="90"/>
      <c r="G2" s="90"/>
    </row>
    <row r="3" spans="1:24" ht="25.5">
      <c r="A3" s="93" t="s">
        <v>133</v>
      </c>
      <c r="B3" s="93"/>
      <c r="C3" s="93"/>
      <c r="D3" s="93"/>
      <c r="E3" s="93"/>
      <c r="F3" s="93"/>
      <c r="G3" s="93"/>
    </row>
    <row r="4" spans="1:24" ht="25.5">
      <c r="A4" s="93" t="s">
        <v>134</v>
      </c>
      <c r="B4" s="93"/>
      <c r="C4" s="93"/>
      <c r="D4" s="93"/>
      <c r="E4" s="93"/>
      <c r="F4" s="93"/>
      <c r="G4" s="93"/>
    </row>
    <row r="5" spans="1:24" ht="20.25">
      <c r="A5" s="91" t="s">
        <v>135</v>
      </c>
      <c r="B5" s="91"/>
      <c r="C5" s="91"/>
      <c r="D5" s="91"/>
      <c r="E5" s="91"/>
      <c r="F5" s="91"/>
      <c r="G5" s="91"/>
    </row>
    <row r="6" spans="1:24" ht="19.5">
      <c r="A6" s="92" t="s">
        <v>6</v>
      </c>
      <c r="B6" s="92"/>
      <c r="C6" s="92"/>
      <c r="D6" s="92"/>
      <c r="E6" s="92"/>
      <c r="F6" s="92"/>
      <c r="G6" s="92"/>
    </row>
    <row r="7" spans="1:24" ht="20.25" thickBot="1">
      <c r="A7" s="94" t="s">
        <v>136</v>
      </c>
      <c r="B7" s="94"/>
      <c r="C7" s="94"/>
      <c r="D7" s="94"/>
      <c r="E7" s="94"/>
      <c r="F7" s="94"/>
      <c r="G7" s="94"/>
    </row>
    <row r="8" spans="1:24" ht="20.25" thickBot="1">
      <c r="A8" s="87" t="s">
        <v>51</v>
      </c>
      <c r="B8" s="88"/>
      <c r="C8" s="88"/>
      <c r="D8" s="88"/>
      <c r="E8" s="88"/>
      <c r="F8" s="88"/>
      <c r="G8" s="89"/>
    </row>
    <row r="9" spans="1:24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55" t="s">
        <v>19</v>
      </c>
      <c r="I9" s="1"/>
      <c r="J9" s="24" t="s">
        <v>20</v>
      </c>
      <c r="L9" s="1"/>
      <c r="M9" s="2"/>
      <c r="N9" s="2"/>
      <c r="O9" s="2"/>
      <c r="P9" s="2"/>
      <c r="Q9" s="2"/>
      <c r="R9" s="2"/>
      <c r="S9" s="2"/>
      <c r="T9" s="2"/>
      <c r="U9" s="2"/>
      <c r="V9" s="31" t="s">
        <v>21</v>
      </c>
      <c r="W9" s="27" t="s">
        <v>22</v>
      </c>
      <c r="X9" s="27" t="s">
        <v>23</v>
      </c>
    </row>
    <row r="10" spans="1:24" ht="19.5">
      <c r="A10" s="26" t="s">
        <v>247</v>
      </c>
      <c r="B10" s="7" t="s">
        <v>26</v>
      </c>
      <c r="C10" s="8">
        <v>6</v>
      </c>
      <c r="D10" s="9">
        <v>38</v>
      </c>
      <c r="E10" s="9">
        <v>39</v>
      </c>
      <c r="F10" s="5">
        <f>SUM(D10+E10)</f>
        <v>77</v>
      </c>
      <c r="G10" s="39">
        <f>(F10-C10)</f>
        <v>71</v>
      </c>
      <c r="H10" s="56">
        <v>30826</v>
      </c>
      <c r="J10" s="25">
        <f t="shared" ref="J10:J53" si="0">(E10-C10*0.5)</f>
        <v>36</v>
      </c>
      <c r="K10" s="3"/>
      <c r="L10" s="35"/>
      <c r="M10" s="29"/>
      <c r="N10" s="29"/>
      <c r="O10" s="29"/>
      <c r="P10" s="58"/>
      <c r="Q10" s="58"/>
      <c r="R10" s="58"/>
      <c r="S10" s="58"/>
      <c r="T10" s="58"/>
      <c r="U10" s="59"/>
      <c r="V10" s="33">
        <f>SUM(M10:U10)</f>
        <v>0</v>
      </c>
      <c r="W10" s="32">
        <f>SUM(P10:U10)</f>
        <v>0</v>
      </c>
      <c r="X10" s="32">
        <f>SUM(S10:U10)</f>
        <v>0</v>
      </c>
    </row>
    <row r="11" spans="1:24" ht="20.25" thickBot="1">
      <c r="A11" s="26" t="s">
        <v>65</v>
      </c>
      <c r="B11" s="7" t="s">
        <v>235</v>
      </c>
      <c r="C11" s="8">
        <v>8</v>
      </c>
      <c r="D11" s="9">
        <v>39</v>
      </c>
      <c r="E11" s="9">
        <v>40</v>
      </c>
      <c r="F11" s="5">
        <f>SUM(D11+E11)</f>
        <v>79</v>
      </c>
      <c r="G11" s="39">
        <f>(F11-C11)</f>
        <v>71</v>
      </c>
      <c r="H11" s="56">
        <v>24914</v>
      </c>
      <c r="J11" s="25">
        <f t="shared" si="0"/>
        <v>36</v>
      </c>
      <c r="K11" s="3"/>
      <c r="L11" s="36"/>
      <c r="M11" s="28"/>
      <c r="N11" s="28"/>
      <c r="O11" s="28"/>
      <c r="P11" s="28"/>
      <c r="Q11" s="28"/>
      <c r="R11" s="28"/>
      <c r="S11" s="45"/>
      <c r="T11" s="45"/>
      <c r="U11" s="46"/>
      <c r="V11" s="34">
        <f>SUM(M11:U11)</f>
        <v>0</v>
      </c>
      <c r="W11" s="30">
        <f>SUM(P11:U11)</f>
        <v>0</v>
      </c>
      <c r="X11" s="30">
        <f>SUM(S11:U11)</f>
        <v>0</v>
      </c>
    </row>
    <row r="12" spans="1:24" ht="20.25" thickBot="1">
      <c r="A12" s="26" t="s">
        <v>147</v>
      </c>
      <c r="B12" s="7" t="s">
        <v>28</v>
      </c>
      <c r="C12" s="8">
        <v>4</v>
      </c>
      <c r="D12" s="9">
        <v>38</v>
      </c>
      <c r="E12" s="9">
        <v>38</v>
      </c>
      <c r="F12" s="128">
        <f>SUM(D12+E12)</f>
        <v>76</v>
      </c>
      <c r="G12" s="39">
        <f>(F12-C12)</f>
        <v>72</v>
      </c>
      <c r="H12" s="56">
        <v>24845</v>
      </c>
      <c r="I12" s="69" t="s">
        <v>25</v>
      </c>
      <c r="J12" s="25">
        <f t="shared" si="0"/>
        <v>36</v>
      </c>
      <c r="K12" s="3"/>
    </row>
    <row r="13" spans="1:24" ht="19.5">
      <c r="A13" s="26" t="s">
        <v>149</v>
      </c>
      <c r="B13" s="7" t="s">
        <v>28</v>
      </c>
      <c r="C13" s="8">
        <v>7</v>
      </c>
      <c r="D13" s="9">
        <v>39</v>
      </c>
      <c r="E13" s="9">
        <v>40</v>
      </c>
      <c r="F13" s="5">
        <f>SUM(D13+E13)</f>
        <v>79</v>
      </c>
      <c r="G13" s="39">
        <f>(F13-C13)</f>
        <v>72</v>
      </c>
      <c r="H13" s="56">
        <v>25327</v>
      </c>
      <c r="J13" s="25">
        <f t="shared" si="0"/>
        <v>36.5</v>
      </c>
      <c r="K13" s="3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4" ht="19.5">
      <c r="A14" s="26" t="s">
        <v>102</v>
      </c>
      <c r="B14" s="7" t="s">
        <v>32</v>
      </c>
      <c r="C14" s="8">
        <v>9</v>
      </c>
      <c r="D14" s="9">
        <v>39</v>
      </c>
      <c r="E14" s="9">
        <v>42</v>
      </c>
      <c r="F14" s="5">
        <f>SUM(D14+E14)</f>
        <v>81</v>
      </c>
      <c r="G14" s="39">
        <f>(F14-C14)</f>
        <v>72</v>
      </c>
      <c r="H14" s="56">
        <v>28003</v>
      </c>
      <c r="J14" s="25">
        <f t="shared" si="0"/>
        <v>37.5</v>
      </c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4" ht="20.25" thickBot="1">
      <c r="A15" s="26" t="s">
        <v>78</v>
      </c>
      <c r="B15" s="7" t="s">
        <v>26</v>
      </c>
      <c r="C15" s="8">
        <v>4</v>
      </c>
      <c r="D15" s="9">
        <v>42</v>
      </c>
      <c r="E15" s="9">
        <v>36</v>
      </c>
      <c r="F15" s="5">
        <f>SUM(D15+E15)</f>
        <v>78</v>
      </c>
      <c r="G15" s="39">
        <f>(F15-C15)</f>
        <v>74</v>
      </c>
      <c r="H15" s="56">
        <v>25939</v>
      </c>
      <c r="J15" s="25">
        <f t="shared" si="0"/>
        <v>34</v>
      </c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4" ht="20.25" thickBot="1">
      <c r="A16" s="26" t="s">
        <v>154</v>
      </c>
      <c r="B16" s="7" t="s">
        <v>235</v>
      </c>
      <c r="C16" s="8">
        <v>1</v>
      </c>
      <c r="D16" s="9">
        <v>37</v>
      </c>
      <c r="E16" s="9">
        <v>38</v>
      </c>
      <c r="F16" s="128">
        <f>SUM(D16+E16)</f>
        <v>75</v>
      </c>
      <c r="G16" s="39">
        <f>(F16-C16)</f>
        <v>74</v>
      </c>
      <c r="H16" s="56">
        <v>29979</v>
      </c>
      <c r="I16" s="69" t="s">
        <v>24</v>
      </c>
      <c r="J16" s="25">
        <f t="shared" si="0"/>
        <v>37.5</v>
      </c>
    </row>
    <row r="17" spans="1:23" ht="19.5">
      <c r="A17" s="26" t="s">
        <v>224</v>
      </c>
      <c r="B17" s="7" t="s">
        <v>26</v>
      </c>
      <c r="C17" s="8">
        <v>4</v>
      </c>
      <c r="D17" s="9">
        <v>38</v>
      </c>
      <c r="E17" s="9">
        <v>40</v>
      </c>
      <c r="F17" s="5">
        <f>SUM(D17+E17)</f>
        <v>78</v>
      </c>
      <c r="G17" s="39">
        <f>(F17-C17)</f>
        <v>74</v>
      </c>
      <c r="H17" s="56">
        <v>19615</v>
      </c>
      <c r="J17" s="25">
        <f t="shared" si="0"/>
        <v>38</v>
      </c>
    </row>
    <row r="18" spans="1:23" ht="19.5">
      <c r="A18" s="26" t="s">
        <v>248</v>
      </c>
      <c r="B18" s="7" t="s">
        <v>39</v>
      </c>
      <c r="C18" s="8">
        <v>7</v>
      </c>
      <c r="D18" s="9">
        <v>41</v>
      </c>
      <c r="E18" s="9">
        <v>40</v>
      </c>
      <c r="F18" s="5">
        <f>SUM(D18+E18)</f>
        <v>81</v>
      </c>
      <c r="G18" s="39">
        <f>(F18-C18)</f>
        <v>74</v>
      </c>
      <c r="H18" s="56">
        <v>18709</v>
      </c>
      <c r="J18" s="25">
        <f t="shared" si="0"/>
        <v>36.5</v>
      </c>
    </row>
    <row r="19" spans="1:23" ht="19.5">
      <c r="A19" s="26" t="s">
        <v>148</v>
      </c>
      <c r="B19" s="7" t="s">
        <v>28</v>
      </c>
      <c r="C19" s="8">
        <v>5</v>
      </c>
      <c r="D19" s="9">
        <v>38</v>
      </c>
      <c r="E19" s="9">
        <v>42</v>
      </c>
      <c r="F19" s="5">
        <f>SUM(D19+E19)</f>
        <v>80</v>
      </c>
      <c r="G19" s="39">
        <f>(F19-C19)</f>
        <v>75</v>
      </c>
      <c r="H19" s="56">
        <v>22137</v>
      </c>
      <c r="J19" s="25">
        <f t="shared" si="0"/>
        <v>39.5</v>
      </c>
    </row>
    <row r="20" spans="1:23" ht="19.5">
      <c r="A20" s="26" t="s">
        <v>121</v>
      </c>
      <c r="B20" s="7" t="s">
        <v>39</v>
      </c>
      <c r="C20" s="8">
        <v>9</v>
      </c>
      <c r="D20" s="9">
        <v>42</v>
      </c>
      <c r="E20" s="9">
        <v>42</v>
      </c>
      <c r="F20" s="5">
        <f>SUM(D20+E20)</f>
        <v>84</v>
      </c>
      <c r="G20" s="39">
        <f>(F20-C20)</f>
        <v>75</v>
      </c>
      <c r="H20" s="56">
        <v>30559</v>
      </c>
      <c r="J20" s="25">
        <f t="shared" si="0"/>
        <v>37.5</v>
      </c>
    </row>
    <row r="21" spans="1:23" ht="19.5">
      <c r="A21" s="26" t="s">
        <v>183</v>
      </c>
      <c r="B21" s="7" t="s">
        <v>32</v>
      </c>
      <c r="C21" s="8">
        <v>5</v>
      </c>
      <c r="D21" s="9">
        <v>42</v>
      </c>
      <c r="E21" s="9">
        <v>39</v>
      </c>
      <c r="F21" s="5">
        <f>SUM(D21+E21)</f>
        <v>81</v>
      </c>
      <c r="G21" s="39">
        <f>(F21-C21)</f>
        <v>76</v>
      </c>
      <c r="H21" s="56">
        <v>33552</v>
      </c>
      <c r="J21" s="25">
        <f t="shared" si="0"/>
        <v>36.5</v>
      </c>
    </row>
    <row r="22" spans="1:23" ht="19.5">
      <c r="A22" s="26" t="s">
        <v>244</v>
      </c>
      <c r="B22" s="7" t="s">
        <v>26</v>
      </c>
      <c r="C22" s="8">
        <v>6</v>
      </c>
      <c r="D22" s="9">
        <v>39</v>
      </c>
      <c r="E22" s="9">
        <v>43</v>
      </c>
      <c r="F22" s="5">
        <f>SUM(D22+E22)</f>
        <v>82</v>
      </c>
      <c r="G22" s="39">
        <f>(F22-C22)</f>
        <v>76</v>
      </c>
      <c r="H22" s="56">
        <v>24944</v>
      </c>
      <c r="J22" s="25">
        <f t="shared" si="0"/>
        <v>40</v>
      </c>
      <c r="V22" s="1">
        <v>68.5</v>
      </c>
      <c r="W22" s="1" t="s">
        <v>35</v>
      </c>
    </row>
    <row r="23" spans="1:23" ht="19.5">
      <c r="A23" s="26" t="s">
        <v>218</v>
      </c>
      <c r="B23" s="7" t="s">
        <v>246</v>
      </c>
      <c r="C23" s="8">
        <v>6</v>
      </c>
      <c r="D23" s="9">
        <v>39</v>
      </c>
      <c r="E23" s="9">
        <v>43</v>
      </c>
      <c r="F23" s="5">
        <f>SUM(D23+E23)</f>
        <v>82</v>
      </c>
      <c r="G23" s="39">
        <f>(F23-C23)</f>
        <v>76</v>
      </c>
      <c r="H23" s="56">
        <v>26755</v>
      </c>
      <c r="J23" s="25">
        <f t="shared" si="0"/>
        <v>40</v>
      </c>
      <c r="V23" s="1">
        <v>70.099999999999994</v>
      </c>
      <c r="W23" s="1" t="s">
        <v>36</v>
      </c>
    </row>
    <row r="24" spans="1:23" ht="19.5">
      <c r="A24" s="26" t="s">
        <v>79</v>
      </c>
      <c r="B24" s="7" t="s">
        <v>28</v>
      </c>
      <c r="C24" s="8">
        <v>9</v>
      </c>
      <c r="D24" s="9">
        <v>42</v>
      </c>
      <c r="E24" s="9">
        <v>43</v>
      </c>
      <c r="F24" s="5">
        <f>SUM(D24+E24)</f>
        <v>85</v>
      </c>
      <c r="G24" s="39">
        <f>(F24-C24)</f>
        <v>76</v>
      </c>
      <c r="H24" s="56">
        <v>20656</v>
      </c>
      <c r="J24" s="25">
        <f t="shared" si="0"/>
        <v>38.5</v>
      </c>
    </row>
    <row r="25" spans="1:23" ht="19.5">
      <c r="A25" s="26" t="s">
        <v>211</v>
      </c>
      <c r="B25" s="7" t="s">
        <v>32</v>
      </c>
      <c r="C25" s="8">
        <v>8</v>
      </c>
      <c r="D25" s="9">
        <v>40</v>
      </c>
      <c r="E25" s="9">
        <v>44</v>
      </c>
      <c r="F25" s="5">
        <f>SUM(D25+E25)</f>
        <v>84</v>
      </c>
      <c r="G25" s="39">
        <f>(F25-C25)</f>
        <v>76</v>
      </c>
      <c r="H25" s="56">
        <v>25801</v>
      </c>
      <c r="J25" s="25">
        <f t="shared" si="0"/>
        <v>40</v>
      </c>
    </row>
    <row r="26" spans="1:23" ht="19.5">
      <c r="A26" s="26" t="s">
        <v>259</v>
      </c>
      <c r="B26" s="7" t="s">
        <v>254</v>
      </c>
      <c r="C26" s="8">
        <v>9</v>
      </c>
      <c r="D26" s="9">
        <v>39</v>
      </c>
      <c r="E26" s="9">
        <v>46</v>
      </c>
      <c r="F26" s="5">
        <f>SUM(D26+E26)</f>
        <v>85</v>
      </c>
      <c r="G26" s="39">
        <f>(F26-C26)</f>
        <v>76</v>
      </c>
      <c r="H26" s="56">
        <v>28317</v>
      </c>
      <c r="J26" s="25">
        <f t="shared" si="0"/>
        <v>41.5</v>
      </c>
    </row>
    <row r="27" spans="1:23" ht="20.25" thickBot="1">
      <c r="A27" s="26" t="s">
        <v>234</v>
      </c>
      <c r="B27" s="7" t="s">
        <v>32</v>
      </c>
      <c r="C27" s="8">
        <v>0</v>
      </c>
      <c r="D27" s="9">
        <v>40</v>
      </c>
      <c r="E27" s="9">
        <v>37</v>
      </c>
      <c r="F27" s="5">
        <f>SUM(D27+E27)</f>
        <v>77</v>
      </c>
      <c r="G27" s="39">
        <f>(F27-C27)</f>
        <v>77</v>
      </c>
      <c r="H27" s="56">
        <v>27151</v>
      </c>
      <c r="J27" s="25">
        <f t="shared" si="0"/>
        <v>37</v>
      </c>
    </row>
    <row r="28" spans="1:23" ht="20.25" thickBot="1">
      <c r="A28" s="26" t="s">
        <v>46</v>
      </c>
      <c r="B28" s="7" t="s">
        <v>28</v>
      </c>
      <c r="C28" s="8">
        <v>-1</v>
      </c>
      <c r="D28" s="9">
        <v>36</v>
      </c>
      <c r="E28" s="9">
        <v>40</v>
      </c>
      <c r="F28" s="128">
        <f>SUM(D28+E28)</f>
        <v>76</v>
      </c>
      <c r="G28" s="39">
        <f>(F28-C28)</f>
        <v>77</v>
      </c>
      <c r="H28" s="56">
        <v>26822</v>
      </c>
      <c r="I28" s="69" t="s">
        <v>37</v>
      </c>
      <c r="J28" s="25">
        <f t="shared" si="0"/>
        <v>40.5</v>
      </c>
    </row>
    <row r="29" spans="1:23" ht="19.5">
      <c r="A29" s="26" t="s">
        <v>63</v>
      </c>
      <c r="B29" s="7" t="s">
        <v>74</v>
      </c>
      <c r="C29" s="8">
        <v>6</v>
      </c>
      <c r="D29" s="9">
        <v>43</v>
      </c>
      <c r="E29" s="9">
        <v>40</v>
      </c>
      <c r="F29" s="5">
        <f>SUM(D29+E29)</f>
        <v>83</v>
      </c>
      <c r="G29" s="39">
        <f>(F29-C29)</f>
        <v>77</v>
      </c>
      <c r="H29" s="56">
        <v>27658</v>
      </c>
      <c r="J29" s="25">
        <f t="shared" si="0"/>
        <v>37</v>
      </c>
    </row>
    <row r="30" spans="1:23" ht="19.5">
      <c r="A30" s="26" t="s">
        <v>76</v>
      </c>
      <c r="B30" s="7" t="s">
        <v>26</v>
      </c>
      <c r="C30" s="8">
        <v>3</v>
      </c>
      <c r="D30" s="9">
        <v>39</v>
      </c>
      <c r="E30" s="9">
        <v>41</v>
      </c>
      <c r="F30" s="5">
        <f>SUM(D30+E30)</f>
        <v>80</v>
      </c>
      <c r="G30" s="39">
        <f>(F30-C30)</f>
        <v>77</v>
      </c>
      <c r="H30" s="56">
        <v>28240</v>
      </c>
      <c r="J30" s="25">
        <f t="shared" si="0"/>
        <v>39.5</v>
      </c>
    </row>
    <row r="31" spans="1:23" ht="19.5">
      <c r="A31" s="26" t="s">
        <v>238</v>
      </c>
      <c r="B31" s="7" t="s">
        <v>26</v>
      </c>
      <c r="C31" s="8">
        <v>3</v>
      </c>
      <c r="D31" s="9">
        <v>38</v>
      </c>
      <c r="E31" s="9">
        <v>42</v>
      </c>
      <c r="F31" s="5">
        <f>SUM(D31+E31)</f>
        <v>80</v>
      </c>
      <c r="G31" s="39">
        <f>(F31-C31)</f>
        <v>77</v>
      </c>
      <c r="H31" s="56">
        <v>27263</v>
      </c>
      <c r="J31" s="25">
        <f t="shared" si="0"/>
        <v>40.5</v>
      </c>
    </row>
    <row r="32" spans="1:23" ht="19.5">
      <c r="A32" s="26" t="s">
        <v>255</v>
      </c>
      <c r="B32" s="7" t="s">
        <v>26</v>
      </c>
      <c r="C32" s="8">
        <v>9</v>
      </c>
      <c r="D32" s="9">
        <v>43</v>
      </c>
      <c r="E32" s="9">
        <v>43</v>
      </c>
      <c r="F32" s="5">
        <f>SUM(D32+E32)</f>
        <v>86</v>
      </c>
      <c r="G32" s="39">
        <f>(F32-C32)</f>
        <v>77</v>
      </c>
      <c r="H32" s="56">
        <v>26888</v>
      </c>
      <c r="J32" s="25">
        <f t="shared" si="0"/>
        <v>38.5</v>
      </c>
    </row>
    <row r="33" spans="1:10" ht="19.5">
      <c r="A33" s="26" t="s">
        <v>249</v>
      </c>
      <c r="B33" s="7" t="s">
        <v>26</v>
      </c>
      <c r="C33" s="8">
        <v>7</v>
      </c>
      <c r="D33" s="9">
        <v>40</v>
      </c>
      <c r="E33" s="9">
        <v>44</v>
      </c>
      <c r="F33" s="5">
        <f>SUM(D33+E33)</f>
        <v>84</v>
      </c>
      <c r="G33" s="39">
        <f>(F33-C33)</f>
        <v>77</v>
      </c>
      <c r="H33" s="56">
        <v>30725</v>
      </c>
      <c r="J33" s="25">
        <f t="shared" si="0"/>
        <v>40.5</v>
      </c>
    </row>
    <row r="34" spans="1:10" ht="19.5">
      <c r="A34" s="26" t="s">
        <v>75</v>
      </c>
      <c r="B34" s="7" t="s">
        <v>26</v>
      </c>
      <c r="C34" s="8">
        <v>4</v>
      </c>
      <c r="D34" s="9">
        <v>43</v>
      </c>
      <c r="E34" s="9">
        <v>39</v>
      </c>
      <c r="F34" s="5">
        <f>SUM(D34+E34)</f>
        <v>82</v>
      </c>
      <c r="G34" s="39">
        <f>(F34-C34)</f>
        <v>78</v>
      </c>
      <c r="H34" s="56">
        <v>26007</v>
      </c>
      <c r="J34" s="25">
        <f t="shared" si="0"/>
        <v>37</v>
      </c>
    </row>
    <row r="35" spans="1:10" ht="19.5">
      <c r="A35" s="26" t="s">
        <v>118</v>
      </c>
      <c r="B35" s="7" t="s">
        <v>30</v>
      </c>
      <c r="C35" s="8">
        <v>5</v>
      </c>
      <c r="D35" s="9">
        <v>44</v>
      </c>
      <c r="E35" s="9">
        <v>39</v>
      </c>
      <c r="F35" s="5">
        <f>SUM(D35+E35)</f>
        <v>83</v>
      </c>
      <c r="G35" s="39">
        <f>(F35-C35)</f>
        <v>78</v>
      </c>
      <c r="H35" s="56">
        <v>23870</v>
      </c>
      <c r="J35" s="25">
        <f t="shared" si="0"/>
        <v>36.5</v>
      </c>
    </row>
    <row r="36" spans="1:10" ht="19.5">
      <c r="A36" s="26" t="s">
        <v>82</v>
      </c>
      <c r="B36" s="7" t="s">
        <v>74</v>
      </c>
      <c r="C36" s="8">
        <v>8</v>
      </c>
      <c r="D36" s="9">
        <v>43</v>
      </c>
      <c r="E36" s="9">
        <v>43</v>
      </c>
      <c r="F36" s="5">
        <f>SUM(D36+E36)</f>
        <v>86</v>
      </c>
      <c r="G36" s="39">
        <f>(F36-C36)</f>
        <v>78</v>
      </c>
      <c r="H36" s="56">
        <v>21940</v>
      </c>
      <c r="J36" s="25">
        <f t="shared" si="0"/>
        <v>39</v>
      </c>
    </row>
    <row r="37" spans="1:10" ht="19.5">
      <c r="A37" s="26" t="s">
        <v>253</v>
      </c>
      <c r="B37" s="7" t="s">
        <v>254</v>
      </c>
      <c r="C37" s="8">
        <v>8</v>
      </c>
      <c r="D37" s="9">
        <v>42</v>
      </c>
      <c r="E37" s="9">
        <v>44</v>
      </c>
      <c r="F37" s="5">
        <f>SUM(D37+E37)</f>
        <v>86</v>
      </c>
      <c r="G37" s="39">
        <f>(F37-C37)</f>
        <v>78</v>
      </c>
      <c r="H37" s="56">
        <v>28408</v>
      </c>
      <c r="J37" s="25">
        <f t="shared" si="0"/>
        <v>40</v>
      </c>
    </row>
    <row r="38" spans="1:10" ht="19.5">
      <c r="A38" s="26" t="s">
        <v>155</v>
      </c>
      <c r="B38" s="7" t="s">
        <v>235</v>
      </c>
      <c r="C38" s="8">
        <v>2</v>
      </c>
      <c r="D38" s="9">
        <v>42</v>
      </c>
      <c r="E38" s="9">
        <v>39</v>
      </c>
      <c r="F38" s="5">
        <f>SUM(D38+E38)</f>
        <v>81</v>
      </c>
      <c r="G38" s="39">
        <f>(F38-C38)</f>
        <v>79</v>
      </c>
      <c r="H38" s="56">
        <v>28168</v>
      </c>
      <c r="J38" s="25">
        <f t="shared" si="0"/>
        <v>38</v>
      </c>
    </row>
    <row r="39" spans="1:10" ht="19.5">
      <c r="A39" s="26" t="s">
        <v>77</v>
      </c>
      <c r="B39" s="7" t="s">
        <v>235</v>
      </c>
      <c r="C39" s="8">
        <v>3</v>
      </c>
      <c r="D39" s="9">
        <v>42</v>
      </c>
      <c r="E39" s="9">
        <v>40</v>
      </c>
      <c r="F39" s="5">
        <f>SUM(D39+E39)</f>
        <v>82</v>
      </c>
      <c r="G39" s="39">
        <f>(F39-C39)</f>
        <v>79</v>
      </c>
      <c r="H39" s="56">
        <v>22466</v>
      </c>
      <c r="J39" s="25">
        <f t="shared" si="0"/>
        <v>38.5</v>
      </c>
    </row>
    <row r="40" spans="1:10" ht="19.5">
      <c r="A40" s="26" t="s">
        <v>252</v>
      </c>
      <c r="B40" s="7" t="s">
        <v>32</v>
      </c>
      <c r="C40" s="8">
        <v>8</v>
      </c>
      <c r="D40" s="9">
        <v>47</v>
      </c>
      <c r="E40" s="9">
        <v>40</v>
      </c>
      <c r="F40" s="5">
        <f>SUM(D40+E40)</f>
        <v>87</v>
      </c>
      <c r="G40" s="39">
        <f>(F40-C40)</f>
        <v>79</v>
      </c>
      <c r="H40" s="56">
        <v>26381</v>
      </c>
      <c r="J40" s="25">
        <f t="shared" si="0"/>
        <v>36</v>
      </c>
    </row>
    <row r="41" spans="1:10" ht="19.5">
      <c r="A41" s="26" t="s">
        <v>250</v>
      </c>
      <c r="B41" s="7" t="s">
        <v>32</v>
      </c>
      <c r="C41" s="8">
        <v>8</v>
      </c>
      <c r="D41" s="9">
        <v>46</v>
      </c>
      <c r="E41" s="9">
        <v>41</v>
      </c>
      <c r="F41" s="5">
        <f>SUM(D41+E41)</f>
        <v>87</v>
      </c>
      <c r="G41" s="39">
        <f>(F41-C41)</f>
        <v>79</v>
      </c>
      <c r="H41" s="56">
        <v>27571</v>
      </c>
      <c r="J41" s="25">
        <f t="shared" si="0"/>
        <v>37</v>
      </c>
    </row>
    <row r="42" spans="1:10" ht="19.5">
      <c r="A42" s="26" t="s">
        <v>251</v>
      </c>
      <c r="B42" s="7" t="s">
        <v>30</v>
      </c>
      <c r="C42" s="8">
        <v>8</v>
      </c>
      <c r="D42" s="9">
        <v>43</v>
      </c>
      <c r="E42" s="9">
        <v>44</v>
      </c>
      <c r="F42" s="5">
        <f>SUM(D42+E42)</f>
        <v>87</v>
      </c>
      <c r="G42" s="39">
        <f>(F42-C42)</f>
        <v>79</v>
      </c>
      <c r="H42" s="56">
        <v>23539</v>
      </c>
      <c r="J42" s="25">
        <f t="shared" si="0"/>
        <v>40</v>
      </c>
    </row>
    <row r="43" spans="1:10" ht="19.5">
      <c r="A43" s="26" t="s">
        <v>120</v>
      </c>
      <c r="B43" s="7" t="s">
        <v>32</v>
      </c>
      <c r="C43" s="8">
        <v>7</v>
      </c>
      <c r="D43" s="9">
        <v>41</v>
      </c>
      <c r="E43" s="9">
        <v>45</v>
      </c>
      <c r="F43" s="5">
        <f>SUM(D43+E43)</f>
        <v>86</v>
      </c>
      <c r="G43" s="39">
        <f>(F43-C43)</f>
        <v>79</v>
      </c>
      <c r="H43" s="56">
        <v>28564</v>
      </c>
      <c r="J43" s="25">
        <f t="shared" si="0"/>
        <v>41.5</v>
      </c>
    </row>
    <row r="44" spans="1:10" ht="19.5">
      <c r="A44" s="26" t="s">
        <v>257</v>
      </c>
      <c r="B44" s="7" t="s">
        <v>32</v>
      </c>
      <c r="C44" s="8">
        <v>9</v>
      </c>
      <c r="D44" s="9">
        <v>42</v>
      </c>
      <c r="E44" s="9">
        <v>46</v>
      </c>
      <c r="F44" s="5">
        <f>SUM(D44+E44)</f>
        <v>88</v>
      </c>
      <c r="G44" s="39">
        <f>(F44-C44)</f>
        <v>79</v>
      </c>
      <c r="H44" s="56">
        <v>29148</v>
      </c>
      <c r="J44" s="25">
        <f t="shared" si="0"/>
        <v>41.5</v>
      </c>
    </row>
    <row r="45" spans="1:10" ht="19.5">
      <c r="A45" s="26" t="s">
        <v>260</v>
      </c>
      <c r="B45" s="7" t="s">
        <v>26</v>
      </c>
      <c r="C45" s="8">
        <v>9</v>
      </c>
      <c r="D45" s="9">
        <v>39</v>
      </c>
      <c r="E45" s="9">
        <v>49</v>
      </c>
      <c r="F45" s="5">
        <f>SUM(D45+E45)</f>
        <v>88</v>
      </c>
      <c r="G45" s="39">
        <f>(F45-C45)</f>
        <v>79</v>
      </c>
      <c r="H45" s="56">
        <v>32615</v>
      </c>
      <c r="J45" s="25">
        <f t="shared" si="0"/>
        <v>44.5</v>
      </c>
    </row>
    <row r="46" spans="1:10" ht="19.5">
      <c r="A46" s="26" t="s">
        <v>240</v>
      </c>
      <c r="B46" s="7" t="s">
        <v>235</v>
      </c>
      <c r="C46" s="8">
        <v>5</v>
      </c>
      <c r="D46" s="9">
        <v>43</v>
      </c>
      <c r="E46" s="9">
        <v>42</v>
      </c>
      <c r="F46" s="5">
        <f>SUM(D46+E46)</f>
        <v>85</v>
      </c>
      <c r="G46" s="39">
        <f>(F46-C46)</f>
        <v>80</v>
      </c>
      <c r="H46" s="56">
        <v>27440</v>
      </c>
      <c r="J46" s="25">
        <f t="shared" si="0"/>
        <v>39.5</v>
      </c>
    </row>
    <row r="47" spans="1:10" ht="19.5">
      <c r="A47" s="26" t="s">
        <v>241</v>
      </c>
      <c r="B47" s="7" t="s">
        <v>29</v>
      </c>
      <c r="C47" s="8">
        <v>5</v>
      </c>
      <c r="D47" s="9">
        <v>42</v>
      </c>
      <c r="E47" s="9">
        <v>43</v>
      </c>
      <c r="F47" s="5">
        <f>SUM(D47+E47)</f>
        <v>85</v>
      </c>
      <c r="G47" s="39">
        <f>(F47-C47)</f>
        <v>80</v>
      </c>
      <c r="H47" s="56">
        <v>23903</v>
      </c>
      <c r="J47" s="25">
        <f t="shared" si="0"/>
        <v>40.5</v>
      </c>
    </row>
    <row r="48" spans="1:10" ht="19.5">
      <c r="A48" s="26" t="s">
        <v>47</v>
      </c>
      <c r="B48" s="7" t="s">
        <v>32</v>
      </c>
      <c r="C48" s="8">
        <v>7</v>
      </c>
      <c r="D48" s="9">
        <v>49</v>
      </c>
      <c r="E48" s="9">
        <v>40</v>
      </c>
      <c r="F48" s="5">
        <f>SUM(D48+E48)</f>
        <v>89</v>
      </c>
      <c r="G48" s="39">
        <f>(F48-C48)</f>
        <v>82</v>
      </c>
      <c r="H48" s="56">
        <v>21493</v>
      </c>
      <c r="J48" s="25">
        <f t="shared" si="0"/>
        <v>36.5</v>
      </c>
    </row>
    <row r="49" spans="1:10" ht="19.5">
      <c r="A49" s="26" t="s">
        <v>83</v>
      </c>
      <c r="B49" s="7" t="s">
        <v>32</v>
      </c>
      <c r="C49" s="8">
        <v>6</v>
      </c>
      <c r="D49" s="9">
        <v>47</v>
      </c>
      <c r="E49" s="9">
        <v>41</v>
      </c>
      <c r="F49" s="5">
        <f>SUM(D49+E49)</f>
        <v>88</v>
      </c>
      <c r="G49" s="39">
        <f>(F49-C49)</f>
        <v>82</v>
      </c>
      <c r="H49" s="56">
        <v>24765</v>
      </c>
      <c r="J49" s="25">
        <f t="shared" si="0"/>
        <v>38</v>
      </c>
    </row>
    <row r="50" spans="1:10" ht="19.5">
      <c r="A50" s="26" t="s">
        <v>119</v>
      </c>
      <c r="B50" s="7" t="s">
        <v>30</v>
      </c>
      <c r="C50" s="8">
        <v>5</v>
      </c>
      <c r="D50" s="9">
        <v>45</v>
      </c>
      <c r="E50" s="9">
        <v>42</v>
      </c>
      <c r="F50" s="5">
        <f>SUM(D50+E50)</f>
        <v>87</v>
      </c>
      <c r="G50" s="39">
        <f>(F50-C50)</f>
        <v>82</v>
      </c>
      <c r="H50" s="56">
        <v>22100</v>
      </c>
      <c r="J50" s="25">
        <f t="shared" si="0"/>
        <v>39.5</v>
      </c>
    </row>
    <row r="51" spans="1:10" ht="19.5">
      <c r="A51" s="26" t="s">
        <v>116</v>
      </c>
      <c r="B51" s="7" t="s">
        <v>32</v>
      </c>
      <c r="C51" s="8">
        <v>8</v>
      </c>
      <c r="D51" s="9">
        <v>48</v>
      </c>
      <c r="E51" s="9">
        <v>44</v>
      </c>
      <c r="F51" s="5">
        <f>SUM(D51+E51)</f>
        <v>92</v>
      </c>
      <c r="G51" s="39">
        <f>(F51-C51)</f>
        <v>84</v>
      </c>
      <c r="H51" s="56">
        <v>26999</v>
      </c>
      <c r="J51" s="25">
        <f t="shared" si="0"/>
        <v>40</v>
      </c>
    </row>
    <row r="52" spans="1:10" ht="19.5">
      <c r="A52" s="26" t="s">
        <v>81</v>
      </c>
      <c r="B52" s="7" t="s">
        <v>26</v>
      </c>
      <c r="C52" s="8">
        <v>8</v>
      </c>
      <c r="D52" s="9">
        <v>47</v>
      </c>
      <c r="E52" s="9">
        <v>46</v>
      </c>
      <c r="F52" s="5">
        <f>SUM(D52+E52)</f>
        <v>93</v>
      </c>
      <c r="G52" s="39">
        <f>(F52-C52)</f>
        <v>85</v>
      </c>
      <c r="H52" s="56">
        <v>27539</v>
      </c>
      <c r="J52" s="25">
        <f t="shared" si="0"/>
        <v>42</v>
      </c>
    </row>
    <row r="53" spans="1:10" ht="19.5">
      <c r="A53" s="26" t="s">
        <v>85</v>
      </c>
      <c r="B53" s="7" t="s">
        <v>74</v>
      </c>
      <c r="C53" s="8">
        <v>9</v>
      </c>
      <c r="D53" s="9">
        <v>50</v>
      </c>
      <c r="E53" s="9">
        <v>45</v>
      </c>
      <c r="F53" s="5">
        <f>SUM(D53+E53)</f>
        <v>95</v>
      </c>
      <c r="G53" s="39">
        <f>(F53-C53)</f>
        <v>86</v>
      </c>
      <c r="H53" s="56">
        <v>26439</v>
      </c>
      <c r="J53" s="25">
        <f t="shared" si="0"/>
        <v>40.5</v>
      </c>
    </row>
    <row r="54" spans="1:10" ht="19.5">
      <c r="A54" s="26" t="s">
        <v>80</v>
      </c>
      <c r="B54" s="7" t="s">
        <v>74</v>
      </c>
      <c r="C54" s="8">
        <v>7</v>
      </c>
      <c r="D54" s="9">
        <v>47</v>
      </c>
      <c r="E54" s="9">
        <v>46</v>
      </c>
      <c r="F54" s="5">
        <f>SUM(D54+E54)</f>
        <v>93</v>
      </c>
      <c r="G54" s="39">
        <f>(F54-C54)</f>
        <v>86</v>
      </c>
      <c r="H54" s="56">
        <v>25706</v>
      </c>
      <c r="J54" s="25">
        <f t="shared" ref="J54:J69" si="1">(E54-C54*0.5)</f>
        <v>42.5</v>
      </c>
    </row>
    <row r="55" spans="1:10" ht="19.5">
      <c r="A55" s="26" t="s">
        <v>258</v>
      </c>
      <c r="B55" s="7" t="s">
        <v>254</v>
      </c>
      <c r="C55" s="8">
        <v>9</v>
      </c>
      <c r="D55" s="9">
        <v>46</v>
      </c>
      <c r="E55" s="9">
        <v>49</v>
      </c>
      <c r="F55" s="5">
        <f>SUM(D55+E55)</f>
        <v>95</v>
      </c>
      <c r="G55" s="39">
        <f>(F55-C55)</f>
        <v>86</v>
      </c>
      <c r="H55" s="56">
        <v>28403</v>
      </c>
      <c r="J55" s="25">
        <f t="shared" si="1"/>
        <v>44.5</v>
      </c>
    </row>
    <row r="56" spans="1:10" ht="19.5">
      <c r="A56" s="26" t="s">
        <v>303</v>
      </c>
      <c r="B56" s="7" t="s">
        <v>74</v>
      </c>
      <c r="C56" s="8">
        <v>9</v>
      </c>
      <c r="D56" s="9">
        <v>47</v>
      </c>
      <c r="E56" s="9">
        <v>49</v>
      </c>
      <c r="F56" s="5">
        <f>SUM(D56+E56)</f>
        <v>96</v>
      </c>
      <c r="G56" s="39">
        <f>(F56-C56)</f>
        <v>87</v>
      </c>
      <c r="H56" s="56">
        <v>28264</v>
      </c>
      <c r="J56" s="25">
        <f t="shared" si="1"/>
        <v>44.5</v>
      </c>
    </row>
    <row r="57" spans="1:10" ht="19.5">
      <c r="A57" s="26" t="s">
        <v>256</v>
      </c>
      <c r="B57" s="7" t="s">
        <v>32</v>
      </c>
      <c r="C57" s="8">
        <v>9</v>
      </c>
      <c r="D57" s="9">
        <v>47</v>
      </c>
      <c r="E57" s="9">
        <v>50</v>
      </c>
      <c r="F57" s="5">
        <f>SUM(D57+E57)</f>
        <v>97</v>
      </c>
      <c r="G57" s="39">
        <f>(F57-C57)</f>
        <v>88</v>
      </c>
      <c r="H57" s="56">
        <v>28013</v>
      </c>
      <c r="J57" s="25">
        <f t="shared" si="1"/>
        <v>45.5</v>
      </c>
    </row>
    <row r="58" spans="1:10" ht="19.5">
      <c r="A58" s="26" t="s">
        <v>117</v>
      </c>
      <c r="B58" s="7" t="s">
        <v>74</v>
      </c>
      <c r="C58" s="8">
        <v>6</v>
      </c>
      <c r="D58" s="9">
        <v>49</v>
      </c>
      <c r="E58" s="9">
        <v>46</v>
      </c>
      <c r="F58" s="5">
        <f>SUM(D58+E58)</f>
        <v>95</v>
      </c>
      <c r="G58" s="39">
        <f>(F58-C58)</f>
        <v>89</v>
      </c>
      <c r="H58" s="56">
        <v>27443</v>
      </c>
      <c r="J58" s="25">
        <f t="shared" si="1"/>
        <v>43</v>
      </c>
    </row>
    <row r="59" spans="1:10" ht="19.5">
      <c r="A59" s="83" t="s">
        <v>237</v>
      </c>
      <c r="B59" s="7" t="s">
        <v>28</v>
      </c>
      <c r="C59" s="8">
        <v>3</v>
      </c>
      <c r="D59" s="84" t="s">
        <v>12</v>
      </c>
      <c r="E59" s="84" t="s">
        <v>12</v>
      </c>
      <c r="F59" s="85" t="s">
        <v>12</v>
      </c>
      <c r="G59" s="86" t="s">
        <v>12</v>
      </c>
      <c r="H59" s="56">
        <v>20074</v>
      </c>
    </row>
    <row r="60" spans="1:10" ht="19.5">
      <c r="A60" s="83" t="s">
        <v>239</v>
      </c>
      <c r="B60" s="7" t="s">
        <v>28</v>
      </c>
      <c r="C60" s="8">
        <v>4</v>
      </c>
      <c r="D60" s="84" t="s">
        <v>12</v>
      </c>
      <c r="E60" s="84" t="s">
        <v>12</v>
      </c>
      <c r="F60" s="85" t="s">
        <v>12</v>
      </c>
      <c r="G60" s="86" t="s">
        <v>12</v>
      </c>
      <c r="H60" s="56">
        <v>20684</v>
      </c>
    </row>
    <row r="61" spans="1:10" ht="19.5">
      <c r="A61" s="83" t="s">
        <v>204</v>
      </c>
      <c r="B61" s="7" t="s">
        <v>28</v>
      </c>
      <c r="C61" s="8">
        <v>6</v>
      </c>
      <c r="D61" s="84" t="s">
        <v>12</v>
      </c>
      <c r="E61" s="84" t="s">
        <v>12</v>
      </c>
      <c r="F61" s="85" t="s">
        <v>12</v>
      </c>
      <c r="G61" s="86" t="s">
        <v>12</v>
      </c>
      <c r="H61" s="56">
        <v>17971</v>
      </c>
    </row>
    <row r="62" spans="1:10" ht="19.5">
      <c r="A62" s="83" t="s">
        <v>310</v>
      </c>
      <c r="B62" s="7" t="s">
        <v>32</v>
      </c>
      <c r="C62" s="8">
        <v>7</v>
      </c>
      <c r="D62" s="84" t="s">
        <v>12</v>
      </c>
      <c r="E62" s="84" t="s">
        <v>12</v>
      </c>
      <c r="F62" s="85" t="s">
        <v>12</v>
      </c>
      <c r="G62" s="86" t="s">
        <v>12</v>
      </c>
      <c r="H62" s="56">
        <v>29055</v>
      </c>
    </row>
    <row r="63" spans="1:10" ht="19.5">
      <c r="A63" s="26" t="s">
        <v>68</v>
      </c>
      <c r="B63" s="7" t="s">
        <v>26</v>
      </c>
      <c r="C63" s="8">
        <v>1</v>
      </c>
      <c r="D63" s="9" t="s">
        <v>5</v>
      </c>
      <c r="E63" s="9" t="s">
        <v>311</v>
      </c>
      <c r="F63" s="5" t="s">
        <v>312</v>
      </c>
      <c r="G63" s="86" t="s">
        <v>12</v>
      </c>
      <c r="H63" s="56">
        <v>27313</v>
      </c>
    </row>
    <row r="64" spans="1:10" ht="19.5">
      <c r="A64" s="26" t="s">
        <v>236</v>
      </c>
      <c r="B64" s="7" t="s">
        <v>28</v>
      </c>
      <c r="C64" s="8">
        <v>1</v>
      </c>
      <c r="D64" s="9" t="s">
        <v>5</v>
      </c>
      <c r="E64" s="9" t="s">
        <v>311</v>
      </c>
      <c r="F64" s="5" t="s">
        <v>312</v>
      </c>
      <c r="G64" s="86" t="s">
        <v>12</v>
      </c>
      <c r="H64" s="56">
        <v>27448</v>
      </c>
    </row>
    <row r="65" spans="1:8" ht="19.5">
      <c r="A65" s="26" t="s">
        <v>31</v>
      </c>
      <c r="B65" s="7" t="s">
        <v>32</v>
      </c>
      <c r="C65" s="8">
        <v>5</v>
      </c>
      <c r="D65" s="9" t="s">
        <v>5</v>
      </c>
      <c r="E65" s="9" t="s">
        <v>311</v>
      </c>
      <c r="F65" s="5" t="s">
        <v>312</v>
      </c>
      <c r="G65" s="86" t="s">
        <v>12</v>
      </c>
      <c r="H65" s="56">
        <v>21180</v>
      </c>
    </row>
    <row r="66" spans="1:8" ht="19.5">
      <c r="A66" s="26" t="s">
        <v>242</v>
      </c>
      <c r="B66" s="7" t="s">
        <v>235</v>
      </c>
      <c r="C66" s="8">
        <v>5</v>
      </c>
      <c r="D66" s="9" t="s">
        <v>5</v>
      </c>
      <c r="E66" s="9" t="s">
        <v>311</v>
      </c>
      <c r="F66" s="5" t="s">
        <v>312</v>
      </c>
      <c r="G66" s="86" t="s">
        <v>12</v>
      </c>
      <c r="H66" s="56">
        <v>29632</v>
      </c>
    </row>
    <row r="67" spans="1:8" ht="19.5">
      <c r="A67" s="26" t="s">
        <v>243</v>
      </c>
      <c r="B67" s="7" t="s">
        <v>28</v>
      </c>
      <c r="C67" s="8">
        <v>5</v>
      </c>
      <c r="D67" s="9" t="s">
        <v>5</v>
      </c>
      <c r="E67" s="9" t="s">
        <v>311</v>
      </c>
      <c r="F67" s="5" t="s">
        <v>312</v>
      </c>
      <c r="G67" s="86" t="s">
        <v>12</v>
      </c>
      <c r="H67" s="56">
        <v>27094</v>
      </c>
    </row>
    <row r="68" spans="1:8" ht="19.5">
      <c r="A68" s="26" t="s">
        <v>245</v>
      </c>
      <c r="B68" s="7" t="s">
        <v>28</v>
      </c>
      <c r="C68" s="8">
        <v>6</v>
      </c>
      <c r="D68" s="9" t="s">
        <v>5</v>
      </c>
      <c r="E68" s="9" t="s">
        <v>311</v>
      </c>
      <c r="F68" s="5" t="s">
        <v>312</v>
      </c>
      <c r="G68" s="86" t="s">
        <v>12</v>
      </c>
      <c r="H68" s="56">
        <v>23251</v>
      </c>
    </row>
    <row r="69" spans="1:8" ht="20.25" thickBot="1">
      <c r="A69" s="120" t="s">
        <v>122</v>
      </c>
      <c r="B69" s="121" t="s">
        <v>32</v>
      </c>
      <c r="C69" s="122">
        <v>8</v>
      </c>
      <c r="D69" s="123" t="s">
        <v>5</v>
      </c>
      <c r="E69" s="123" t="s">
        <v>311</v>
      </c>
      <c r="F69" s="124" t="s">
        <v>312</v>
      </c>
      <c r="G69" s="129" t="s">
        <v>12</v>
      </c>
      <c r="H69" s="126">
        <v>26256</v>
      </c>
    </row>
  </sheetData>
  <sortState ref="A10:I69">
    <sortCondition ref="G10:G69"/>
    <sortCondition ref="E10:E69"/>
    <sortCondition ref="D10:D69"/>
  </sortState>
  <mergeCells count="8">
    <mergeCell ref="A8:G8"/>
    <mergeCell ref="A1:G1"/>
    <mergeCell ref="A2:G2"/>
    <mergeCell ref="A5:G5"/>
    <mergeCell ref="A6:G6"/>
    <mergeCell ref="A3:G3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zoomScale="70" zoomScaleNormal="70" workbookViewId="0">
      <selection sqref="A1:G1"/>
    </sheetView>
  </sheetViews>
  <sheetFormatPr baseColWidth="10" defaultRowHeight="18.75"/>
  <cols>
    <col min="1" max="1" width="55.5703125" style="1" bestFit="1" customWidth="1"/>
    <col min="2" max="2" width="9.7109375" style="1" customWidth="1"/>
    <col min="3" max="7" width="6.7109375" style="2" customWidth="1"/>
    <col min="8" max="8" width="12.85546875" style="54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customWidth="1"/>
    <col min="13" max="21" width="3" style="1" customWidth="1"/>
    <col min="22" max="24" width="12.140625" style="1" hidden="1" customWidth="1"/>
    <col min="25" max="34" width="11.42578125" style="1" customWidth="1"/>
    <col min="35" max="16384" width="11.42578125" style="1"/>
  </cols>
  <sheetData>
    <row r="1" spans="1:24" ht="30.75">
      <c r="A1" s="90" t="s">
        <v>7</v>
      </c>
      <c r="B1" s="90"/>
      <c r="C1" s="90"/>
      <c r="D1" s="90"/>
      <c r="E1" s="90"/>
      <c r="F1" s="90"/>
      <c r="G1" s="90"/>
    </row>
    <row r="2" spans="1:24" ht="30.75">
      <c r="A2" s="90" t="s">
        <v>8</v>
      </c>
      <c r="B2" s="90"/>
      <c r="C2" s="90"/>
      <c r="D2" s="90"/>
      <c r="E2" s="90"/>
      <c r="F2" s="90"/>
      <c r="G2" s="90"/>
    </row>
    <row r="3" spans="1:24" ht="25.5">
      <c r="A3" s="93" t="str">
        <f>'CAB 0-9'!A3:G3</f>
        <v>CARILO</v>
      </c>
      <c r="B3" s="93"/>
      <c r="C3" s="93"/>
      <c r="D3" s="93"/>
      <c r="E3" s="93"/>
      <c r="F3" s="93"/>
      <c r="G3" s="93"/>
    </row>
    <row r="4" spans="1:24" ht="25.5">
      <c r="A4" s="93" t="str">
        <f>'CAB 0-9'!A4:G4</f>
        <v>GOLF</v>
      </c>
      <c r="B4" s="93"/>
      <c r="C4" s="93"/>
      <c r="D4" s="93"/>
      <c r="E4" s="93"/>
      <c r="F4" s="93"/>
      <c r="G4" s="93"/>
    </row>
    <row r="5" spans="1:24" ht="20.25">
      <c r="A5" s="91" t="str">
        <f>'CAB 0-9'!A5:G5</f>
        <v>5° FECHA DE MAYORES I</v>
      </c>
      <c r="B5" s="91"/>
      <c r="C5" s="91"/>
      <c r="D5" s="91"/>
      <c r="E5" s="91"/>
      <c r="F5" s="91"/>
      <c r="G5" s="91"/>
    </row>
    <row r="6" spans="1:24" ht="19.5">
      <c r="A6" s="92" t="s">
        <v>6</v>
      </c>
      <c r="B6" s="92"/>
      <c r="C6" s="92"/>
      <c r="D6" s="92"/>
      <c r="E6" s="92"/>
      <c r="F6" s="92"/>
      <c r="G6" s="92"/>
    </row>
    <row r="7" spans="1:24" ht="20.25" thickBot="1">
      <c r="A7" s="95" t="str">
        <f>'CAB 0-9'!A7:E7</f>
        <v>SABADO 11 DE AGOSTO DE 2018</v>
      </c>
      <c r="B7" s="95"/>
      <c r="C7" s="95"/>
      <c r="D7" s="95"/>
      <c r="E7" s="95"/>
      <c r="F7" s="95"/>
      <c r="G7" s="95"/>
      <c r="H7" s="57"/>
    </row>
    <row r="8" spans="1:24" ht="20.25" thickBot="1">
      <c r="A8" s="87" t="s">
        <v>10</v>
      </c>
      <c r="B8" s="88"/>
      <c r="C8" s="88"/>
      <c r="D8" s="88"/>
      <c r="E8" s="88"/>
      <c r="F8" s="88"/>
      <c r="G8" s="89"/>
    </row>
    <row r="9" spans="1:24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55" t="s">
        <v>19</v>
      </c>
      <c r="J9" s="24" t="s">
        <v>20</v>
      </c>
    </row>
    <row r="10" spans="1:24" ht="19.5">
      <c r="A10" s="26" t="s">
        <v>268</v>
      </c>
      <c r="B10" s="7" t="s">
        <v>32</v>
      </c>
      <c r="C10" s="8">
        <v>12</v>
      </c>
      <c r="D10" s="9">
        <v>38</v>
      </c>
      <c r="E10" s="9">
        <v>45</v>
      </c>
      <c r="F10" s="5">
        <f>SUM(D10+E10)</f>
        <v>83</v>
      </c>
      <c r="G10" s="39">
        <f>(F10-C10)</f>
        <v>71</v>
      </c>
      <c r="H10" s="56">
        <v>28827</v>
      </c>
      <c r="J10" s="25">
        <f>(E10-C10*0.5)</f>
        <v>39</v>
      </c>
    </row>
    <row r="11" spans="1:24" ht="19.5">
      <c r="A11" s="26" t="s">
        <v>273</v>
      </c>
      <c r="B11" s="7" t="s">
        <v>74</v>
      </c>
      <c r="C11" s="8">
        <v>13</v>
      </c>
      <c r="D11" s="9">
        <v>44</v>
      </c>
      <c r="E11" s="9">
        <v>43</v>
      </c>
      <c r="F11" s="5">
        <f>SUM(D11+E11)</f>
        <v>87</v>
      </c>
      <c r="G11" s="39">
        <f>(F11-C11)</f>
        <v>74</v>
      </c>
      <c r="H11" s="56">
        <v>27933</v>
      </c>
      <c r="J11" s="25">
        <f t="shared" ref="J11:J52" si="0">(E11-C11*0.5)</f>
        <v>36.5</v>
      </c>
      <c r="V11" s="1" t="s">
        <v>21</v>
      </c>
      <c r="W11" s="1" t="s">
        <v>22</v>
      </c>
      <c r="X11" s="1" t="s">
        <v>23</v>
      </c>
    </row>
    <row r="12" spans="1:24" ht="19.5">
      <c r="A12" s="26" t="s">
        <v>88</v>
      </c>
      <c r="B12" s="7" t="s">
        <v>26</v>
      </c>
      <c r="C12" s="8">
        <v>11</v>
      </c>
      <c r="D12" s="9">
        <v>48</v>
      </c>
      <c r="E12" s="9">
        <v>38</v>
      </c>
      <c r="F12" s="5">
        <f>SUM(D12+E12)</f>
        <v>86</v>
      </c>
      <c r="G12" s="39">
        <f>(F12-C12)</f>
        <v>75</v>
      </c>
      <c r="H12" s="56">
        <v>27244</v>
      </c>
      <c r="J12" s="25">
        <f t="shared" si="0"/>
        <v>32.5</v>
      </c>
      <c r="V12" s="1">
        <f>SUM(M12:U12)-C12*0.5</f>
        <v>-5.5</v>
      </c>
      <c r="W12" s="1">
        <f>SUM(P12:U12)-C12*0.33</f>
        <v>-3.6300000000000003</v>
      </c>
      <c r="X12" s="1">
        <f>SUM(S12:U12)-C12*0.166</f>
        <v>-1.8260000000000001</v>
      </c>
    </row>
    <row r="13" spans="1:24" ht="19.5">
      <c r="A13" s="26" t="s">
        <v>50</v>
      </c>
      <c r="B13" s="7" t="s">
        <v>26</v>
      </c>
      <c r="C13" s="8">
        <v>11</v>
      </c>
      <c r="D13" s="9">
        <v>42</v>
      </c>
      <c r="E13" s="9">
        <v>44</v>
      </c>
      <c r="F13" s="5">
        <f>SUM(D13+E13)</f>
        <v>86</v>
      </c>
      <c r="G13" s="39">
        <f>(F13-C13)</f>
        <v>75</v>
      </c>
      <c r="H13" s="56">
        <v>21345</v>
      </c>
      <c r="J13" s="25">
        <f t="shared" si="0"/>
        <v>38.5</v>
      </c>
      <c r="V13" s="1">
        <f>SUM(M13:U13)-C13*0.5</f>
        <v>-5.5</v>
      </c>
      <c r="W13" s="1">
        <f>SUM(P13:U13)-C13*0.33</f>
        <v>-3.6300000000000003</v>
      </c>
      <c r="X13" s="1">
        <f>SUM(S13:U13)-C13*0.166</f>
        <v>-1.8260000000000001</v>
      </c>
    </row>
    <row r="14" spans="1:24" ht="19.5">
      <c r="A14" s="26" t="s">
        <v>272</v>
      </c>
      <c r="B14" s="7" t="s">
        <v>32</v>
      </c>
      <c r="C14" s="8">
        <v>13</v>
      </c>
      <c r="D14" s="9">
        <v>44</v>
      </c>
      <c r="E14" s="9">
        <v>44</v>
      </c>
      <c r="F14" s="5">
        <f>SUM(D14+E14)</f>
        <v>88</v>
      </c>
      <c r="G14" s="39">
        <f>(F14-C14)</f>
        <v>75</v>
      </c>
      <c r="H14" s="56">
        <v>26264</v>
      </c>
      <c r="J14" s="25">
        <f t="shared" si="0"/>
        <v>37.5</v>
      </c>
    </row>
    <row r="15" spans="1:24" ht="19.5">
      <c r="A15" s="26" t="s">
        <v>261</v>
      </c>
      <c r="B15" s="7" t="s">
        <v>30</v>
      </c>
      <c r="C15" s="8">
        <v>10</v>
      </c>
      <c r="D15" s="9">
        <v>42</v>
      </c>
      <c r="E15" s="9">
        <v>44</v>
      </c>
      <c r="F15" s="5">
        <f>SUM(D15+E15)</f>
        <v>86</v>
      </c>
      <c r="G15" s="39">
        <f>(F15-C15)</f>
        <v>76</v>
      </c>
      <c r="H15" s="56">
        <v>21863</v>
      </c>
      <c r="J15" s="25">
        <f t="shared" si="0"/>
        <v>39</v>
      </c>
    </row>
    <row r="16" spans="1:24" ht="19.5">
      <c r="A16" s="26" t="s">
        <v>123</v>
      </c>
      <c r="B16" s="7" t="s">
        <v>32</v>
      </c>
      <c r="C16" s="8">
        <v>14</v>
      </c>
      <c r="D16" s="9">
        <v>45</v>
      </c>
      <c r="E16" s="9">
        <v>45</v>
      </c>
      <c r="F16" s="5">
        <f>SUM(D16+E16)</f>
        <v>90</v>
      </c>
      <c r="G16" s="39">
        <f>(F16-C16)</f>
        <v>76</v>
      </c>
      <c r="H16" s="56">
        <v>19806</v>
      </c>
      <c r="J16" s="25">
        <f t="shared" si="0"/>
        <v>38</v>
      </c>
    </row>
    <row r="17" spans="1:10" ht="19.5">
      <c r="A17" s="26" t="s">
        <v>265</v>
      </c>
      <c r="B17" s="7" t="s">
        <v>32</v>
      </c>
      <c r="C17" s="8">
        <v>11</v>
      </c>
      <c r="D17" s="9">
        <v>44</v>
      </c>
      <c r="E17" s="9">
        <v>44</v>
      </c>
      <c r="F17" s="5">
        <f>SUM(D17+E17)</f>
        <v>88</v>
      </c>
      <c r="G17" s="39">
        <f>(F17-C17)</f>
        <v>77</v>
      </c>
      <c r="H17" s="56">
        <v>26003</v>
      </c>
      <c r="J17" s="25">
        <f t="shared" si="0"/>
        <v>38.5</v>
      </c>
    </row>
    <row r="18" spans="1:10" ht="19.5">
      <c r="A18" s="26" t="s">
        <v>84</v>
      </c>
      <c r="B18" s="7" t="s">
        <v>26</v>
      </c>
      <c r="C18" s="8">
        <v>10</v>
      </c>
      <c r="D18" s="9">
        <v>47</v>
      </c>
      <c r="E18" s="9">
        <v>42</v>
      </c>
      <c r="F18" s="5">
        <f>SUM(D18+E18)</f>
        <v>89</v>
      </c>
      <c r="G18" s="39">
        <f>(F18-C18)</f>
        <v>79</v>
      </c>
      <c r="H18" s="56">
        <v>18615</v>
      </c>
      <c r="J18" s="25">
        <f t="shared" si="0"/>
        <v>37</v>
      </c>
    </row>
    <row r="19" spans="1:10" ht="19.5">
      <c r="A19" s="26" t="s">
        <v>126</v>
      </c>
      <c r="B19" s="7" t="s">
        <v>26</v>
      </c>
      <c r="C19" s="8">
        <v>16</v>
      </c>
      <c r="D19" s="9">
        <v>48</v>
      </c>
      <c r="E19" s="9">
        <v>47</v>
      </c>
      <c r="F19" s="5">
        <f>SUM(D19+E19)</f>
        <v>95</v>
      </c>
      <c r="G19" s="39">
        <f>(F19-C19)</f>
        <v>79</v>
      </c>
      <c r="H19" s="56">
        <v>28655</v>
      </c>
      <c r="J19" s="25">
        <f t="shared" si="0"/>
        <v>39</v>
      </c>
    </row>
    <row r="20" spans="1:10" ht="19.5">
      <c r="A20" s="26" t="s">
        <v>285</v>
      </c>
      <c r="B20" s="7" t="s">
        <v>28</v>
      </c>
      <c r="C20" s="8">
        <v>16</v>
      </c>
      <c r="D20" s="9">
        <v>45</v>
      </c>
      <c r="E20" s="9">
        <v>50</v>
      </c>
      <c r="F20" s="5">
        <f>SUM(D20+E20)</f>
        <v>95</v>
      </c>
      <c r="G20" s="39">
        <f>(F20-C20)</f>
        <v>79</v>
      </c>
      <c r="H20" s="56">
        <v>24030</v>
      </c>
      <c r="J20" s="25">
        <f t="shared" si="0"/>
        <v>42</v>
      </c>
    </row>
    <row r="21" spans="1:10" ht="19.5">
      <c r="A21" s="26" t="s">
        <v>267</v>
      </c>
      <c r="B21" s="7" t="s">
        <v>30</v>
      </c>
      <c r="C21" s="8">
        <v>12</v>
      </c>
      <c r="D21" s="9">
        <v>42</v>
      </c>
      <c r="E21" s="9">
        <v>50</v>
      </c>
      <c r="F21" s="5">
        <f>SUM(D21+E21)</f>
        <v>92</v>
      </c>
      <c r="G21" s="39">
        <f>(F21-C21)</f>
        <v>80</v>
      </c>
      <c r="H21" s="56">
        <v>25118</v>
      </c>
      <c r="J21" s="25">
        <f t="shared" si="0"/>
        <v>44</v>
      </c>
    </row>
    <row r="22" spans="1:10" ht="19.5">
      <c r="A22" s="26" t="s">
        <v>266</v>
      </c>
      <c r="B22" s="7" t="s">
        <v>26</v>
      </c>
      <c r="C22" s="8">
        <v>11</v>
      </c>
      <c r="D22" s="9">
        <v>48</v>
      </c>
      <c r="E22" s="9">
        <v>44</v>
      </c>
      <c r="F22" s="5">
        <f>SUM(D22+E22)</f>
        <v>92</v>
      </c>
      <c r="G22" s="39">
        <f>(F22-C22)</f>
        <v>81</v>
      </c>
      <c r="H22" s="56">
        <v>27724</v>
      </c>
      <c r="J22" s="25">
        <f t="shared" si="0"/>
        <v>38.5</v>
      </c>
    </row>
    <row r="23" spans="1:10" ht="19.5">
      <c r="A23" s="26" t="s">
        <v>89</v>
      </c>
      <c r="B23" s="7" t="s">
        <v>29</v>
      </c>
      <c r="C23" s="8">
        <v>12</v>
      </c>
      <c r="D23" s="9">
        <v>48</v>
      </c>
      <c r="E23" s="9">
        <v>45</v>
      </c>
      <c r="F23" s="5">
        <f>SUM(D23+E23)</f>
        <v>93</v>
      </c>
      <c r="G23" s="39">
        <f>(F23-C23)</f>
        <v>81</v>
      </c>
      <c r="H23" s="56">
        <v>24521</v>
      </c>
      <c r="J23" s="25">
        <f t="shared" si="0"/>
        <v>39</v>
      </c>
    </row>
    <row r="24" spans="1:10" ht="19.5">
      <c r="A24" s="26" t="s">
        <v>125</v>
      </c>
      <c r="B24" s="7" t="s">
        <v>32</v>
      </c>
      <c r="C24" s="8">
        <v>15</v>
      </c>
      <c r="D24" s="9">
        <v>50</v>
      </c>
      <c r="E24" s="9">
        <v>46</v>
      </c>
      <c r="F24" s="5">
        <f>SUM(D24+E24)</f>
        <v>96</v>
      </c>
      <c r="G24" s="39">
        <f>(F24-C24)</f>
        <v>81</v>
      </c>
      <c r="H24" s="56">
        <v>22263</v>
      </c>
      <c r="J24" s="25">
        <f t="shared" si="0"/>
        <v>38.5</v>
      </c>
    </row>
    <row r="25" spans="1:10" ht="19.5">
      <c r="A25" s="26" t="s">
        <v>280</v>
      </c>
      <c r="B25" s="7" t="s">
        <v>32</v>
      </c>
      <c r="C25" s="8">
        <v>15</v>
      </c>
      <c r="D25" s="9">
        <v>46</v>
      </c>
      <c r="E25" s="9">
        <v>50</v>
      </c>
      <c r="F25" s="5">
        <f>SUM(D25+E25)</f>
        <v>96</v>
      </c>
      <c r="G25" s="39">
        <f>(F25-C25)</f>
        <v>81</v>
      </c>
      <c r="H25" s="56">
        <v>21309</v>
      </c>
      <c r="J25" s="25">
        <f t="shared" si="0"/>
        <v>42.5</v>
      </c>
    </row>
    <row r="26" spans="1:10" ht="19.5">
      <c r="A26" s="26" t="s">
        <v>284</v>
      </c>
      <c r="B26" s="7" t="s">
        <v>30</v>
      </c>
      <c r="C26" s="8">
        <v>16</v>
      </c>
      <c r="D26" s="9">
        <v>47</v>
      </c>
      <c r="E26" s="9">
        <v>50</v>
      </c>
      <c r="F26" s="5">
        <f>SUM(D26+E26)</f>
        <v>97</v>
      </c>
      <c r="G26" s="39">
        <f>(F26-C26)</f>
        <v>81</v>
      </c>
      <c r="H26" s="56">
        <v>22895</v>
      </c>
      <c r="J26" s="25">
        <f t="shared" si="0"/>
        <v>42</v>
      </c>
    </row>
    <row r="27" spans="1:10" ht="19.5">
      <c r="A27" s="26" t="s">
        <v>275</v>
      </c>
      <c r="B27" s="7" t="s">
        <v>32</v>
      </c>
      <c r="C27" s="8">
        <v>14</v>
      </c>
      <c r="D27" s="9">
        <v>44</v>
      </c>
      <c r="E27" s="9">
        <v>51</v>
      </c>
      <c r="F27" s="5">
        <f>SUM(D27+E27)</f>
        <v>95</v>
      </c>
      <c r="G27" s="39">
        <f>(F27-C27)</f>
        <v>81</v>
      </c>
      <c r="H27" s="56">
        <v>27011</v>
      </c>
      <c r="J27" s="25">
        <f t="shared" si="0"/>
        <v>44</v>
      </c>
    </row>
    <row r="28" spans="1:10" ht="19.5">
      <c r="A28" s="26" t="s">
        <v>262</v>
      </c>
      <c r="B28" s="7" t="s">
        <v>26</v>
      </c>
      <c r="C28" s="8">
        <v>10</v>
      </c>
      <c r="D28" s="9">
        <v>43</v>
      </c>
      <c r="E28" s="9">
        <v>49</v>
      </c>
      <c r="F28" s="5">
        <f>SUM(D28+E28)</f>
        <v>92</v>
      </c>
      <c r="G28" s="39">
        <f>(F28-C28)</f>
        <v>82</v>
      </c>
      <c r="H28" s="56">
        <v>22999</v>
      </c>
      <c r="J28" s="25">
        <f t="shared" si="0"/>
        <v>44</v>
      </c>
    </row>
    <row r="29" spans="1:10" ht="19.5">
      <c r="A29" s="26" t="s">
        <v>62</v>
      </c>
      <c r="B29" s="7" t="s">
        <v>32</v>
      </c>
      <c r="C29" s="8">
        <v>11</v>
      </c>
      <c r="D29" s="9">
        <v>44</v>
      </c>
      <c r="E29" s="9">
        <v>49</v>
      </c>
      <c r="F29" s="5">
        <f>SUM(D29+E29)</f>
        <v>93</v>
      </c>
      <c r="G29" s="39">
        <f>(F29-C29)</f>
        <v>82</v>
      </c>
      <c r="H29" s="56">
        <v>28228</v>
      </c>
      <c r="J29" s="25">
        <f t="shared" si="0"/>
        <v>43.5</v>
      </c>
    </row>
    <row r="30" spans="1:10" ht="19.5">
      <c r="A30" s="26" t="s">
        <v>286</v>
      </c>
      <c r="B30" s="7" t="s">
        <v>26</v>
      </c>
      <c r="C30" s="8">
        <v>16</v>
      </c>
      <c r="D30" s="9">
        <v>50</v>
      </c>
      <c r="E30" s="9">
        <v>50</v>
      </c>
      <c r="F30" s="5">
        <f>SUM(D30+E30)</f>
        <v>100</v>
      </c>
      <c r="G30" s="39">
        <f>(F30-C30)</f>
        <v>84</v>
      </c>
      <c r="H30" s="56">
        <v>28384</v>
      </c>
      <c r="J30" s="25">
        <f t="shared" si="0"/>
        <v>42</v>
      </c>
    </row>
    <row r="31" spans="1:10" ht="19.5">
      <c r="A31" s="26" t="s">
        <v>86</v>
      </c>
      <c r="B31" s="7" t="s">
        <v>74</v>
      </c>
      <c r="C31" s="8">
        <v>12</v>
      </c>
      <c r="D31" s="9">
        <v>45</v>
      </c>
      <c r="E31" s="9">
        <v>51</v>
      </c>
      <c r="F31" s="5">
        <f>SUM(D31+E31)</f>
        <v>96</v>
      </c>
      <c r="G31" s="39">
        <f>(F31-C31)</f>
        <v>84</v>
      </c>
      <c r="H31" s="56">
        <v>20369</v>
      </c>
      <c r="J31" s="25">
        <f t="shared" si="0"/>
        <v>45</v>
      </c>
    </row>
    <row r="32" spans="1:10" ht="19.5">
      <c r="A32" s="26" t="s">
        <v>263</v>
      </c>
      <c r="B32" s="7" t="s">
        <v>26</v>
      </c>
      <c r="C32" s="8">
        <v>10</v>
      </c>
      <c r="D32" s="9">
        <v>46</v>
      </c>
      <c r="E32" s="9">
        <v>49</v>
      </c>
      <c r="F32" s="5">
        <f>SUM(D32+E32)</f>
        <v>95</v>
      </c>
      <c r="G32" s="39">
        <f>(F32-C32)</f>
        <v>85</v>
      </c>
      <c r="H32" s="56">
        <v>25169</v>
      </c>
      <c r="J32" s="25">
        <f t="shared" si="0"/>
        <v>44</v>
      </c>
    </row>
    <row r="33" spans="1:10" ht="19.5">
      <c r="A33" s="26" t="s">
        <v>274</v>
      </c>
      <c r="B33" s="7" t="s">
        <v>26</v>
      </c>
      <c r="C33" s="8">
        <v>14</v>
      </c>
      <c r="D33" s="9">
        <v>49</v>
      </c>
      <c r="E33" s="9">
        <v>50</v>
      </c>
      <c r="F33" s="5">
        <f>SUM(D33+E33)</f>
        <v>99</v>
      </c>
      <c r="G33" s="39">
        <f>(F33-C33)</f>
        <v>85</v>
      </c>
      <c r="H33" s="56">
        <v>18816</v>
      </c>
      <c r="J33" s="25">
        <f t="shared" si="0"/>
        <v>43</v>
      </c>
    </row>
    <row r="34" spans="1:10" ht="19.5">
      <c r="A34" s="26" t="s">
        <v>92</v>
      </c>
      <c r="B34" s="7" t="s">
        <v>32</v>
      </c>
      <c r="C34" s="8">
        <v>14</v>
      </c>
      <c r="D34" s="9">
        <v>48</v>
      </c>
      <c r="E34" s="9">
        <v>52</v>
      </c>
      <c r="F34" s="5">
        <f>SUM(D34+E34)</f>
        <v>100</v>
      </c>
      <c r="G34" s="39">
        <f>(F34-C34)</f>
        <v>86</v>
      </c>
      <c r="H34" s="56">
        <v>22845</v>
      </c>
      <c r="J34" s="25">
        <f t="shared" si="0"/>
        <v>45</v>
      </c>
    </row>
    <row r="35" spans="1:10" ht="19.5">
      <c r="A35" s="26" t="s">
        <v>277</v>
      </c>
      <c r="B35" s="7" t="s">
        <v>26</v>
      </c>
      <c r="C35" s="8">
        <v>14</v>
      </c>
      <c r="D35" s="9">
        <v>48</v>
      </c>
      <c r="E35" s="9">
        <v>52</v>
      </c>
      <c r="F35" s="5">
        <f>SUM(D35+E35)</f>
        <v>100</v>
      </c>
      <c r="G35" s="39">
        <f>(F35-C35)</f>
        <v>86</v>
      </c>
      <c r="H35" s="56">
        <v>21383</v>
      </c>
      <c r="J35" s="25">
        <f t="shared" si="0"/>
        <v>45</v>
      </c>
    </row>
    <row r="36" spans="1:10" ht="19.5">
      <c r="A36" s="26" t="s">
        <v>90</v>
      </c>
      <c r="B36" s="7" t="s">
        <v>32</v>
      </c>
      <c r="C36" s="8">
        <v>12</v>
      </c>
      <c r="D36" s="9">
        <v>51</v>
      </c>
      <c r="E36" s="9">
        <v>48</v>
      </c>
      <c r="F36" s="5">
        <f>SUM(D36+E36)</f>
        <v>99</v>
      </c>
      <c r="G36" s="39">
        <f>(F36-C36)</f>
        <v>87</v>
      </c>
      <c r="H36" s="56">
        <v>22617</v>
      </c>
      <c r="J36" s="25">
        <f t="shared" si="0"/>
        <v>42</v>
      </c>
    </row>
    <row r="37" spans="1:10" ht="19.5">
      <c r="A37" s="26" t="s">
        <v>271</v>
      </c>
      <c r="B37" s="7" t="s">
        <v>28</v>
      </c>
      <c r="C37" s="8">
        <v>13</v>
      </c>
      <c r="D37" s="9">
        <v>45</v>
      </c>
      <c r="E37" s="9">
        <v>55</v>
      </c>
      <c r="F37" s="5">
        <f>SUM(D37+E37)</f>
        <v>100</v>
      </c>
      <c r="G37" s="39">
        <f>(F37-C37)</f>
        <v>87</v>
      </c>
      <c r="H37" s="56">
        <v>21554</v>
      </c>
      <c r="J37" s="25">
        <f t="shared" si="0"/>
        <v>48.5</v>
      </c>
    </row>
    <row r="38" spans="1:10" ht="19.5">
      <c r="A38" s="26" t="s">
        <v>269</v>
      </c>
      <c r="B38" s="7" t="s">
        <v>26</v>
      </c>
      <c r="C38" s="8">
        <v>12</v>
      </c>
      <c r="D38" s="9">
        <v>43</v>
      </c>
      <c r="E38" s="9">
        <v>56</v>
      </c>
      <c r="F38" s="5">
        <f>SUM(D38+E38)</f>
        <v>99</v>
      </c>
      <c r="G38" s="39">
        <f>(F38-C38)</f>
        <v>87</v>
      </c>
      <c r="H38" s="56">
        <v>29561</v>
      </c>
      <c r="J38" s="25">
        <f t="shared" si="0"/>
        <v>50</v>
      </c>
    </row>
    <row r="39" spans="1:10" ht="19.5">
      <c r="A39" s="26" t="s">
        <v>283</v>
      </c>
      <c r="B39" s="7" t="s">
        <v>254</v>
      </c>
      <c r="C39" s="8">
        <v>16</v>
      </c>
      <c r="D39" s="9">
        <v>54</v>
      </c>
      <c r="E39" s="9">
        <v>50</v>
      </c>
      <c r="F39" s="5">
        <f>SUM(D39+E39)</f>
        <v>104</v>
      </c>
      <c r="G39" s="39">
        <f>(F39-C39)</f>
        <v>88</v>
      </c>
      <c r="H39" s="56">
        <v>21546</v>
      </c>
      <c r="J39" s="25">
        <f t="shared" si="0"/>
        <v>42</v>
      </c>
    </row>
    <row r="40" spans="1:10" ht="19.5">
      <c r="A40" s="26" t="s">
        <v>164</v>
      </c>
      <c r="B40" s="7" t="s">
        <v>30</v>
      </c>
      <c r="C40" s="8">
        <v>14</v>
      </c>
      <c r="D40" s="9">
        <v>56</v>
      </c>
      <c r="E40" s="9">
        <v>47</v>
      </c>
      <c r="F40" s="5">
        <f>SUM(D40+E40)</f>
        <v>103</v>
      </c>
      <c r="G40" s="39">
        <f>(F40-C40)</f>
        <v>89</v>
      </c>
      <c r="H40" s="56">
        <v>20260</v>
      </c>
      <c r="J40" s="25">
        <f t="shared" si="0"/>
        <v>40</v>
      </c>
    </row>
    <row r="41" spans="1:10" ht="19.5">
      <c r="A41" s="26" t="s">
        <v>91</v>
      </c>
      <c r="B41" s="7" t="s">
        <v>74</v>
      </c>
      <c r="C41" s="8">
        <v>11</v>
      </c>
      <c r="D41" s="9">
        <v>50</v>
      </c>
      <c r="E41" s="9">
        <v>50</v>
      </c>
      <c r="F41" s="5">
        <f>SUM(D41+E41)</f>
        <v>100</v>
      </c>
      <c r="G41" s="39">
        <f>(F41-C41)</f>
        <v>89</v>
      </c>
      <c r="H41" s="56">
        <v>24928</v>
      </c>
      <c r="J41" s="25">
        <f t="shared" si="0"/>
        <v>44.5</v>
      </c>
    </row>
    <row r="42" spans="1:10" ht="19.5">
      <c r="A42" s="26" t="s">
        <v>93</v>
      </c>
      <c r="B42" s="7" t="s">
        <v>26</v>
      </c>
      <c r="C42" s="8">
        <v>16</v>
      </c>
      <c r="D42" s="9">
        <v>53</v>
      </c>
      <c r="E42" s="9">
        <v>53</v>
      </c>
      <c r="F42" s="5">
        <f>SUM(D42+E42)</f>
        <v>106</v>
      </c>
      <c r="G42" s="39">
        <f>(F42-C42)</f>
        <v>90</v>
      </c>
      <c r="H42" s="56">
        <v>27121</v>
      </c>
      <c r="J42" s="25">
        <f t="shared" si="0"/>
        <v>45</v>
      </c>
    </row>
    <row r="43" spans="1:10" ht="19.5">
      <c r="A43" s="83" t="s">
        <v>199</v>
      </c>
      <c r="B43" s="7" t="s">
        <v>26</v>
      </c>
      <c r="C43" s="8">
        <v>14</v>
      </c>
      <c r="D43" s="84" t="s">
        <v>12</v>
      </c>
      <c r="E43" s="84" t="s">
        <v>12</v>
      </c>
      <c r="F43" s="85" t="s">
        <v>12</v>
      </c>
      <c r="G43" s="86" t="s">
        <v>12</v>
      </c>
      <c r="H43" s="56">
        <v>19321</v>
      </c>
    </row>
    <row r="44" spans="1:10" ht="19.5">
      <c r="A44" s="83" t="s">
        <v>278</v>
      </c>
      <c r="B44" s="7" t="s">
        <v>28</v>
      </c>
      <c r="C44" s="8">
        <v>15</v>
      </c>
      <c r="D44" s="84" t="s">
        <v>12</v>
      </c>
      <c r="E44" s="84" t="s">
        <v>12</v>
      </c>
      <c r="F44" s="85" t="s">
        <v>12</v>
      </c>
      <c r="G44" s="86" t="s">
        <v>12</v>
      </c>
      <c r="H44" s="56">
        <v>17986</v>
      </c>
    </row>
    <row r="45" spans="1:10" ht="19.5">
      <c r="A45" s="26" t="s">
        <v>279</v>
      </c>
      <c r="B45" s="7" t="s">
        <v>30</v>
      </c>
      <c r="C45" s="8">
        <v>15</v>
      </c>
      <c r="D45" s="9" t="s">
        <v>5</v>
      </c>
      <c r="E45" s="9" t="s">
        <v>311</v>
      </c>
      <c r="F45" s="5" t="s">
        <v>312</v>
      </c>
      <c r="G45" s="86" t="s">
        <v>12</v>
      </c>
      <c r="H45" s="56">
        <v>21862</v>
      </c>
    </row>
    <row r="46" spans="1:10" ht="19.5">
      <c r="A46" s="26" t="s">
        <v>281</v>
      </c>
      <c r="B46" s="7" t="s">
        <v>254</v>
      </c>
      <c r="C46" s="8">
        <v>15</v>
      </c>
      <c r="D46" s="9" t="s">
        <v>5</v>
      </c>
      <c r="E46" s="9" t="s">
        <v>311</v>
      </c>
      <c r="F46" s="5" t="s">
        <v>312</v>
      </c>
      <c r="G46" s="86" t="s">
        <v>12</v>
      </c>
      <c r="H46" s="56">
        <v>24130</v>
      </c>
    </row>
    <row r="47" spans="1:10" ht="19.5">
      <c r="A47" s="26" t="s">
        <v>282</v>
      </c>
      <c r="B47" s="7" t="s">
        <v>26</v>
      </c>
      <c r="C47" s="8">
        <v>15</v>
      </c>
      <c r="D47" s="9" t="s">
        <v>5</v>
      </c>
      <c r="E47" s="9" t="s">
        <v>311</v>
      </c>
      <c r="F47" s="5" t="s">
        <v>312</v>
      </c>
      <c r="G47" s="86" t="s">
        <v>12</v>
      </c>
      <c r="H47" s="56">
        <v>29479</v>
      </c>
    </row>
    <row r="48" spans="1:10" ht="19.5">
      <c r="A48" s="26" t="s">
        <v>276</v>
      </c>
      <c r="B48" s="7" t="s">
        <v>254</v>
      </c>
      <c r="C48" s="8">
        <v>14</v>
      </c>
      <c r="D48" s="9" t="s">
        <v>5</v>
      </c>
      <c r="E48" s="9" t="s">
        <v>311</v>
      </c>
      <c r="F48" s="5" t="s">
        <v>312</v>
      </c>
      <c r="G48" s="86" t="s">
        <v>12</v>
      </c>
      <c r="H48" s="56">
        <v>18041</v>
      </c>
    </row>
    <row r="49" spans="1:8" ht="19.5">
      <c r="A49" s="26" t="s">
        <v>124</v>
      </c>
      <c r="B49" s="7" t="s">
        <v>32</v>
      </c>
      <c r="C49" s="8">
        <v>14</v>
      </c>
      <c r="D49" s="9" t="s">
        <v>5</v>
      </c>
      <c r="E49" s="9" t="s">
        <v>311</v>
      </c>
      <c r="F49" s="5" t="s">
        <v>312</v>
      </c>
      <c r="G49" s="86" t="s">
        <v>12</v>
      </c>
      <c r="H49" s="56">
        <v>23064</v>
      </c>
    </row>
    <row r="50" spans="1:8" ht="19.5">
      <c r="A50" s="26" t="s">
        <v>87</v>
      </c>
      <c r="B50" s="7" t="s">
        <v>26</v>
      </c>
      <c r="C50" s="8">
        <v>13</v>
      </c>
      <c r="D50" s="9" t="s">
        <v>5</v>
      </c>
      <c r="E50" s="9" t="s">
        <v>311</v>
      </c>
      <c r="F50" s="5" t="s">
        <v>312</v>
      </c>
      <c r="G50" s="86" t="s">
        <v>12</v>
      </c>
      <c r="H50" s="56">
        <v>23632</v>
      </c>
    </row>
    <row r="51" spans="1:8" ht="19.5">
      <c r="A51" s="26" t="s">
        <v>270</v>
      </c>
      <c r="B51" s="7" t="s">
        <v>39</v>
      </c>
      <c r="C51" s="8">
        <v>13</v>
      </c>
      <c r="D51" s="9" t="s">
        <v>5</v>
      </c>
      <c r="E51" s="9" t="s">
        <v>311</v>
      </c>
      <c r="F51" s="5" t="s">
        <v>312</v>
      </c>
      <c r="G51" s="86" t="s">
        <v>12</v>
      </c>
      <c r="H51" s="56">
        <v>28091</v>
      </c>
    </row>
    <row r="52" spans="1:8" ht="20.25" thickBot="1">
      <c r="A52" s="120" t="s">
        <v>264</v>
      </c>
      <c r="B52" s="121" t="s">
        <v>235</v>
      </c>
      <c r="C52" s="122">
        <v>11</v>
      </c>
      <c r="D52" s="123" t="s">
        <v>5</v>
      </c>
      <c r="E52" s="123" t="s">
        <v>311</v>
      </c>
      <c r="F52" s="124" t="s">
        <v>312</v>
      </c>
      <c r="G52" s="129" t="s">
        <v>12</v>
      </c>
      <c r="H52" s="126">
        <v>22195</v>
      </c>
    </row>
  </sheetData>
  <sortState ref="A10:H52">
    <sortCondition ref="G10:G52"/>
    <sortCondition ref="E10:E52"/>
    <sortCondition ref="D10:D52"/>
  </sortState>
  <mergeCells count="8">
    <mergeCell ref="A8:G8"/>
    <mergeCell ref="A6:G6"/>
    <mergeCell ref="A1:G1"/>
    <mergeCell ref="A2:G2"/>
    <mergeCell ref="A3:G3"/>
    <mergeCell ref="A5:G5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91"/>
  <sheetViews>
    <sheetView zoomScale="70" workbookViewId="0">
      <selection sqref="A1:G1"/>
    </sheetView>
  </sheetViews>
  <sheetFormatPr baseColWidth="10" defaultRowHeight="18.75"/>
  <cols>
    <col min="1" max="1" width="55.85546875" style="1" bestFit="1" customWidth="1"/>
    <col min="2" max="2" width="9.7109375" style="1" customWidth="1"/>
    <col min="3" max="6" width="6.7109375" style="2" customWidth="1"/>
    <col min="7" max="7" width="6.7109375" style="22" customWidth="1"/>
    <col min="8" max="8" width="12.85546875" style="54" customWidth="1"/>
    <col min="9" max="9" width="11.42578125" style="1" customWidth="1"/>
    <col min="10" max="10" width="11.42578125" style="2" customWidth="1"/>
    <col min="11" max="11" width="11.42578125" style="1" customWidth="1"/>
    <col min="12" max="16384" width="11.42578125" style="1"/>
  </cols>
  <sheetData>
    <row r="1" spans="1:10" ht="30.75">
      <c r="A1" s="90" t="s">
        <v>7</v>
      </c>
      <c r="B1" s="90"/>
      <c r="C1" s="90"/>
      <c r="D1" s="90"/>
      <c r="E1" s="90"/>
      <c r="F1" s="90"/>
      <c r="G1" s="90"/>
    </row>
    <row r="2" spans="1:10" ht="30.75">
      <c r="A2" s="90" t="s">
        <v>8</v>
      </c>
      <c r="B2" s="90"/>
      <c r="C2" s="90"/>
      <c r="D2" s="90"/>
      <c r="E2" s="90"/>
      <c r="F2" s="90"/>
      <c r="G2" s="90"/>
    </row>
    <row r="3" spans="1:10" ht="25.5">
      <c r="A3" s="93" t="str">
        <f>'CAB 0-9'!A3:G3</f>
        <v>CARILO</v>
      </c>
      <c r="B3" s="93"/>
      <c r="C3" s="93"/>
      <c r="D3" s="93"/>
      <c r="E3" s="93"/>
      <c r="F3" s="93"/>
      <c r="G3" s="93"/>
    </row>
    <row r="4" spans="1:10" ht="25.5">
      <c r="A4" s="93" t="str">
        <f>'CAB 10-16'!A4:G4</f>
        <v>GOLF</v>
      </c>
      <c r="B4" s="93"/>
      <c r="C4" s="93"/>
      <c r="D4" s="93"/>
      <c r="E4" s="93"/>
      <c r="F4" s="93"/>
      <c r="G4" s="93"/>
    </row>
    <row r="5" spans="1:10" ht="20.25">
      <c r="A5" s="91" t="str">
        <f>'CAB 0-9'!A5:G5</f>
        <v>5° FECHA DE MAYORES I</v>
      </c>
      <c r="B5" s="91"/>
      <c r="C5" s="91"/>
      <c r="D5" s="91"/>
      <c r="E5" s="91"/>
      <c r="F5" s="91"/>
      <c r="G5" s="91"/>
    </row>
    <row r="6" spans="1:10" ht="19.5">
      <c r="A6" s="92" t="s">
        <v>6</v>
      </c>
      <c r="B6" s="92"/>
      <c r="C6" s="92"/>
      <c r="D6" s="92"/>
      <c r="E6" s="92"/>
      <c r="F6" s="92"/>
      <c r="G6" s="92"/>
    </row>
    <row r="7" spans="1:10" ht="20.25" thickBot="1">
      <c r="A7" s="95" t="str">
        <f>'CAB 0-9'!A7:E7</f>
        <v>SABADO 11 DE AGOSTO DE 2018</v>
      </c>
      <c r="B7" s="95"/>
      <c r="C7" s="95"/>
      <c r="D7" s="95"/>
      <c r="E7" s="95"/>
      <c r="F7" s="95"/>
      <c r="G7" s="95"/>
      <c r="H7" s="57"/>
    </row>
    <row r="8" spans="1:10" ht="20.25" thickBot="1">
      <c r="A8" s="87" t="s">
        <v>18</v>
      </c>
      <c r="B8" s="88"/>
      <c r="C8" s="88"/>
      <c r="D8" s="88"/>
      <c r="E8" s="88"/>
      <c r="F8" s="88"/>
      <c r="G8" s="89"/>
    </row>
    <row r="9" spans="1:10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55" t="s">
        <v>19</v>
      </c>
      <c r="J9" s="24" t="s">
        <v>20</v>
      </c>
    </row>
    <row r="10" spans="1:10" ht="19.5">
      <c r="A10" s="26" t="s">
        <v>96</v>
      </c>
      <c r="B10" s="7" t="s">
        <v>74</v>
      </c>
      <c r="C10" s="8">
        <v>19</v>
      </c>
      <c r="D10" s="9">
        <v>41</v>
      </c>
      <c r="E10" s="9">
        <v>49</v>
      </c>
      <c r="F10" s="5">
        <f>SUM(D10+E10)</f>
        <v>90</v>
      </c>
      <c r="G10" s="39">
        <f>(F10-C10)</f>
        <v>71</v>
      </c>
      <c r="H10" s="56">
        <v>23449</v>
      </c>
      <c r="J10" s="25">
        <f t="shared" ref="J10:J36" si="0">(E10-C10*0.5)</f>
        <v>39.5</v>
      </c>
    </row>
    <row r="11" spans="1:10" ht="19.5">
      <c r="A11" s="26" t="s">
        <v>288</v>
      </c>
      <c r="B11" s="7" t="s">
        <v>30</v>
      </c>
      <c r="C11" s="8">
        <v>18</v>
      </c>
      <c r="D11" s="9">
        <v>45</v>
      </c>
      <c r="E11" s="9">
        <v>46</v>
      </c>
      <c r="F11" s="5">
        <f>SUM(D11+E11)</f>
        <v>91</v>
      </c>
      <c r="G11" s="39">
        <f>(F11-C11)</f>
        <v>73</v>
      </c>
      <c r="H11" s="56">
        <v>20493</v>
      </c>
      <c r="J11" s="25">
        <f t="shared" si="0"/>
        <v>37</v>
      </c>
    </row>
    <row r="12" spans="1:10" ht="19.5">
      <c r="A12" s="26" t="s">
        <v>127</v>
      </c>
      <c r="B12" s="7" t="s">
        <v>32</v>
      </c>
      <c r="C12" s="8">
        <v>17</v>
      </c>
      <c r="D12" s="9">
        <v>46</v>
      </c>
      <c r="E12" s="9">
        <v>48</v>
      </c>
      <c r="F12" s="5">
        <f>SUM(D12+E12)</f>
        <v>94</v>
      </c>
      <c r="G12" s="39">
        <f>(F12-C12)</f>
        <v>77</v>
      </c>
      <c r="H12" s="56">
        <v>21404</v>
      </c>
      <c r="J12" s="25">
        <f t="shared" si="0"/>
        <v>39.5</v>
      </c>
    </row>
    <row r="13" spans="1:10" ht="19.5">
      <c r="A13" s="26" t="s">
        <v>290</v>
      </c>
      <c r="B13" s="7" t="s">
        <v>28</v>
      </c>
      <c r="C13" s="8">
        <v>18</v>
      </c>
      <c r="D13" s="9">
        <v>49</v>
      </c>
      <c r="E13" s="9">
        <v>48</v>
      </c>
      <c r="F13" s="5">
        <f>SUM(D13+E13)</f>
        <v>97</v>
      </c>
      <c r="G13" s="39">
        <f>(F13-C13)</f>
        <v>79</v>
      </c>
      <c r="H13" s="56">
        <v>17499</v>
      </c>
      <c r="J13" s="25">
        <f t="shared" si="0"/>
        <v>39</v>
      </c>
    </row>
    <row r="14" spans="1:10" ht="19.5">
      <c r="A14" s="26" t="s">
        <v>297</v>
      </c>
      <c r="B14" s="7" t="s">
        <v>26</v>
      </c>
      <c r="C14" s="8">
        <v>19</v>
      </c>
      <c r="D14" s="9">
        <v>48</v>
      </c>
      <c r="E14" s="9">
        <v>51</v>
      </c>
      <c r="F14" s="5">
        <f>SUM(D14+E14)</f>
        <v>99</v>
      </c>
      <c r="G14" s="39">
        <f>(F14-C14)</f>
        <v>80</v>
      </c>
      <c r="H14" s="56">
        <v>22238</v>
      </c>
      <c r="J14" s="25">
        <f t="shared" si="0"/>
        <v>41.5</v>
      </c>
    </row>
    <row r="15" spans="1:10" ht="19.5">
      <c r="A15" s="26" t="s">
        <v>287</v>
      </c>
      <c r="B15" s="7" t="s">
        <v>32</v>
      </c>
      <c r="C15" s="8">
        <v>17</v>
      </c>
      <c r="D15" s="9">
        <v>48</v>
      </c>
      <c r="E15" s="9">
        <v>50</v>
      </c>
      <c r="F15" s="5">
        <f>SUM(D15+E15)</f>
        <v>98</v>
      </c>
      <c r="G15" s="39">
        <f>(F15-C15)</f>
        <v>81</v>
      </c>
      <c r="H15" s="56">
        <v>26038</v>
      </c>
      <c r="J15" s="25">
        <f t="shared" si="0"/>
        <v>41.5</v>
      </c>
    </row>
    <row r="16" spans="1:10" ht="19.5">
      <c r="A16" s="26" t="s">
        <v>299</v>
      </c>
      <c r="B16" s="7" t="s">
        <v>30</v>
      </c>
      <c r="C16" s="8">
        <v>21</v>
      </c>
      <c r="D16" s="9">
        <v>47</v>
      </c>
      <c r="E16" s="9">
        <v>55</v>
      </c>
      <c r="F16" s="5">
        <f>SUM(D16+E16)</f>
        <v>102</v>
      </c>
      <c r="G16" s="39">
        <f>(F16-C16)</f>
        <v>81</v>
      </c>
      <c r="H16" s="56">
        <v>21119</v>
      </c>
      <c r="J16" s="25">
        <f t="shared" si="0"/>
        <v>44.5</v>
      </c>
    </row>
    <row r="17" spans="1:10" ht="19.5">
      <c r="A17" s="26" t="s">
        <v>95</v>
      </c>
      <c r="B17" s="7" t="s">
        <v>29</v>
      </c>
      <c r="C17" s="8">
        <v>17</v>
      </c>
      <c r="D17" s="9">
        <v>49</v>
      </c>
      <c r="E17" s="9">
        <v>51</v>
      </c>
      <c r="F17" s="5">
        <f>SUM(D17+E17)</f>
        <v>100</v>
      </c>
      <c r="G17" s="39">
        <f>(F17-C17)</f>
        <v>83</v>
      </c>
      <c r="H17" s="56">
        <v>25152</v>
      </c>
      <c r="J17" s="25">
        <f t="shared" si="0"/>
        <v>42.5</v>
      </c>
    </row>
    <row r="18" spans="1:10" ht="19.5">
      <c r="A18" s="26" t="s">
        <v>295</v>
      </c>
      <c r="B18" s="7" t="s">
        <v>30</v>
      </c>
      <c r="C18" s="8">
        <v>19</v>
      </c>
      <c r="D18" s="9">
        <v>49</v>
      </c>
      <c r="E18" s="9">
        <v>53</v>
      </c>
      <c r="F18" s="5">
        <f>SUM(D18+E18)</f>
        <v>102</v>
      </c>
      <c r="G18" s="39">
        <f>(F18-C18)</f>
        <v>83</v>
      </c>
      <c r="H18" s="56">
        <v>23388</v>
      </c>
      <c r="J18" s="25">
        <f t="shared" si="0"/>
        <v>43.5</v>
      </c>
    </row>
    <row r="19" spans="1:10" ht="19.5">
      <c r="A19" s="26" t="s">
        <v>97</v>
      </c>
      <c r="B19" s="7" t="s">
        <v>26</v>
      </c>
      <c r="C19" s="8">
        <v>20</v>
      </c>
      <c r="D19" s="9">
        <v>51</v>
      </c>
      <c r="E19" s="9">
        <v>53</v>
      </c>
      <c r="F19" s="5">
        <f>SUM(D19+E19)</f>
        <v>104</v>
      </c>
      <c r="G19" s="39">
        <f>(F19-C19)</f>
        <v>84</v>
      </c>
      <c r="H19" s="56">
        <v>26755</v>
      </c>
      <c r="J19" s="25">
        <f t="shared" si="0"/>
        <v>43</v>
      </c>
    </row>
    <row r="20" spans="1:10" ht="19.5">
      <c r="A20" s="26" t="s">
        <v>293</v>
      </c>
      <c r="B20" s="7" t="s">
        <v>28</v>
      </c>
      <c r="C20" s="8">
        <v>18</v>
      </c>
      <c r="D20" s="9">
        <v>54</v>
      </c>
      <c r="E20" s="9">
        <v>50</v>
      </c>
      <c r="F20" s="5">
        <f>SUM(D20+E20)</f>
        <v>104</v>
      </c>
      <c r="G20" s="39">
        <f>(F20-C20)</f>
        <v>86</v>
      </c>
      <c r="H20" s="56">
        <v>22058</v>
      </c>
      <c r="J20" s="25">
        <f t="shared" si="0"/>
        <v>41</v>
      </c>
    </row>
    <row r="21" spans="1:10" ht="19.5">
      <c r="A21" s="26" t="s">
        <v>289</v>
      </c>
      <c r="B21" s="7" t="s">
        <v>254</v>
      </c>
      <c r="C21" s="8">
        <v>18</v>
      </c>
      <c r="D21" s="9">
        <v>53</v>
      </c>
      <c r="E21" s="9">
        <v>53</v>
      </c>
      <c r="F21" s="5">
        <f>SUM(D21+E21)</f>
        <v>106</v>
      </c>
      <c r="G21" s="39">
        <f>(F21-C21)</f>
        <v>88</v>
      </c>
      <c r="H21" s="56">
        <v>23400</v>
      </c>
      <c r="J21" s="25">
        <f t="shared" si="0"/>
        <v>44</v>
      </c>
    </row>
    <row r="22" spans="1:10" ht="19.5">
      <c r="A22" s="26" t="s">
        <v>128</v>
      </c>
      <c r="B22" s="7" t="s">
        <v>74</v>
      </c>
      <c r="C22" s="8">
        <v>19</v>
      </c>
      <c r="D22" s="9">
        <v>50</v>
      </c>
      <c r="E22" s="9">
        <v>57</v>
      </c>
      <c r="F22" s="5">
        <f>SUM(D22+E22)</f>
        <v>107</v>
      </c>
      <c r="G22" s="39">
        <f>(F22-C22)</f>
        <v>88</v>
      </c>
      <c r="H22" s="56">
        <v>19578</v>
      </c>
      <c r="J22" s="25">
        <f t="shared" si="0"/>
        <v>47.5</v>
      </c>
    </row>
    <row r="23" spans="1:10" ht="19.5">
      <c r="A23" s="26" t="s">
        <v>296</v>
      </c>
      <c r="B23" s="7" t="s">
        <v>28</v>
      </c>
      <c r="C23" s="8">
        <v>19</v>
      </c>
      <c r="D23" s="9">
        <v>54</v>
      </c>
      <c r="E23" s="9">
        <v>54</v>
      </c>
      <c r="F23" s="5">
        <f>SUM(D23+E23)</f>
        <v>108</v>
      </c>
      <c r="G23" s="39">
        <f>(F23-C23)</f>
        <v>89</v>
      </c>
      <c r="H23" s="56">
        <v>23497</v>
      </c>
      <c r="J23" s="25">
        <f t="shared" si="0"/>
        <v>44.5</v>
      </c>
    </row>
    <row r="24" spans="1:10" ht="19.5">
      <c r="A24" s="26" t="s">
        <v>130</v>
      </c>
      <c r="B24" s="7" t="s">
        <v>32</v>
      </c>
      <c r="C24" s="8">
        <v>24</v>
      </c>
      <c r="D24" s="9">
        <v>56</v>
      </c>
      <c r="E24" s="9">
        <v>57</v>
      </c>
      <c r="F24" s="5">
        <f>SUM(D24+E24)</f>
        <v>113</v>
      </c>
      <c r="G24" s="39">
        <f>(F24-C24)</f>
        <v>89</v>
      </c>
      <c r="H24" s="56">
        <v>21738</v>
      </c>
      <c r="J24" s="25">
        <f t="shared" si="0"/>
        <v>45</v>
      </c>
    </row>
    <row r="25" spans="1:10" ht="19.5">
      <c r="A25" s="26" t="s">
        <v>294</v>
      </c>
      <c r="B25" s="7" t="s">
        <v>32</v>
      </c>
      <c r="C25" s="8">
        <v>19</v>
      </c>
      <c r="D25" s="9">
        <v>58</v>
      </c>
      <c r="E25" s="9">
        <v>51</v>
      </c>
      <c r="F25" s="5">
        <f>SUM(D25+E25)</f>
        <v>109</v>
      </c>
      <c r="G25" s="39">
        <f>(F25-C25)</f>
        <v>90</v>
      </c>
      <c r="H25" s="56">
        <v>27177</v>
      </c>
      <c r="J25" s="25">
        <f t="shared" si="0"/>
        <v>41.5</v>
      </c>
    </row>
    <row r="26" spans="1:10" ht="19.5">
      <c r="A26" s="26" t="s">
        <v>73</v>
      </c>
      <c r="B26" s="7" t="s">
        <v>26</v>
      </c>
      <c r="C26" s="8">
        <v>20</v>
      </c>
      <c r="D26" s="9">
        <v>56</v>
      </c>
      <c r="E26" s="9">
        <v>54</v>
      </c>
      <c r="F26" s="5">
        <f>SUM(D26+E26)</f>
        <v>110</v>
      </c>
      <c r="G26" s="39">
        <f>(F26-C26)</f>
        <v>90</v>
      </c>
      <c r="H26" s="56">
        <v>15914</v>
      </c>
      <c r="J26" s="25">
        <f t="shared" si="0"/>
        <v>44</v>
      </c>
    </row>
    <row r="27" spans="1:10" ht="19.5">
      <c r="A27" s="26" t="s">
        <v>129</v>
      </c>
      <c r="B27" s="7" t="s">
        <v>32</v>
      </c>
      <c r="C27" s="8">
        <v>21</v>
      </c>
      <c r="D27" s="9">
        <v>58</v>
      </c>
      <c r="E27" s="9">
        <v>56</v>
      </c>
      <c r="F27" s="5">
        <f>SUM(D27+E27)</f>
        <v>114</v>
      </c>
      <c r="G27" s="39">
        <f>(F27-C27)</f>
        <v>93</v>
      </c>
      <c r="H27" s="56">
        <v>19633</v>
      </c>
      <c r="J27" s="25">
        <f t="shared" si="0"/>
        <v>45.5</v>
      </c>
    </row>
    <row r="28" spans="1:10" ht="19.5">
      <c r="A28" s="26" t="s">
        <v>292</v>
      </c>
      <c r="B28" s="7" t="s">
        <v>32</v>
      </c>
      <c r="C28" s="8">
        <v>18</v>
      </c>
      <c r="D28" s="9">
        <v>50</v>
      </c>
      <c r="E28" s="9">
        <v>61</v>
      </c>
      <c r="F28" s="5">
        <f>SUM(D28+E28)</f>
        <v>111</v>
      </c>
      <c r="G28" s="39">
        <f>(F28-C28)</f>
        <v>93</v>
      </c>
      <c r="H28" s="56">
        <v>26522</v>
      </c>
      <c r="J28" s="25">
        <f t="shared" si="0"/>
        <v>52</v>
      </c>
    </row>
    <row r="29" spans="1:10" ht="19.5">
      <c r="A29" s="83" t="s">
        <v>304</v>
      </c>
      <c r="B29" s="7" t="s">
        <v>26</v>
      </c>
      <c r="C29" s="8">
        <v>23</v>
      </c>
      <c r="D29" s="84" t="s">
        <v>12</v>
      </c>
      <c r="E29" s="84" t="s">
        <v>12</v>
      </c>
      <c r="F29" s="85" t="s">
        <v>12</v>
      </c>
      <c r="G29" s="86" t="s">
        <v>12</v>
      </c>
      <c r="H29" s="56">
        <v>27134</v>
      </c>
    </row>
    <row r="30" spans="1:10" ht="19.5">
      <c r="A30" s="26" t="s">
        <v>302</v>
      </c>
      <c r="B30" s="7" t="s">
        <v>32</v>
      </c>
      <c r="C30" s="8">
        <v>22</v>
      </c>
      <c r="D30" s="9" t="s">
        <v>5</v>
      </c>
      <c r="E30" s="9" t="s">
        <v>311</v>
      </c>
      <c r="F30" s="5" t="s">
        <v>312</v>
      </c>
      <c r="G30" s="86" t="s">
        <v>12</v>
      </c>
      <c r="H30" s="56">
        <v>21518</v>
      </c>
    </row>
    <row r="31" spans="1:10" ht="19.5">
      <c r="A31" s="26" t="s">
        <v>300</v>
      </c>
      <c r="B31" s="7" t="s">
        <v>26</v>
      </c>
      <c r="C31" s="8">
        <v>21</v>
      </c>
      <c r="D31" s="9" t="s">
        <v>5</v>
      </c>
      <c r="E31" s="9" t="s">
        <v>311</v>
      </c>
      <c r="F31" s="5" t="s">
        <v>312</v>
      </c>
      <c r="G31" s="86" t="s">
        <v>12</v>
      </c>
      <c r="H31" s="56">
        <v>18203</v>
      </c>
    </row>
    <row r="32" spans="1:10" ht="19.5">
      <c r="A32" s="26" t="s">
        <v>301</v>
      </c>
      <c r="B32" s="7" t="s">
        <v>26</v>
      </c>
      <c r="C32" s="8">
        <v>21</v>
      </c>
      <c r="D32" s="9" t="s">
        <v>5</v>
      </c>
      <c r="E32" s="9" t="s">
        <v>311</v>
      </c>
      <c r="F32" s="5" t="s">
        <v>312</v>
      </c>
      <c r="G32" s="86" t="s">
        <v>12</v>
      </c>
      <c r="H32" s="56">
        <v>29231</v>
      </c>
    </row>
    <row r="33" spans="1:8" ht="19.5">
      <c r="A33" s="26" t="s">
        <v>298</v>
      </c>
      <c r="B33" s="7" t="s">
        <v>28</v>
      </c>
      <c r="C33" s="8">
        <v>20</v>
      </c>
      <c r="D33" s="9" t="s">
        <v>5</v>
      </c>
      <c r="E33" s="9" t="s">
        <v>311</v>
      </c>
      <c r="F33" s="5" t="s">
        <v>312</v>
      </c>
      <c r="G33" s="86" t="s">
        <v>12</v>
      </c>
      <c r="H33" s="56">
        <v>28096</v>
      </c>
    </row>
    <row r="34" spans="1:8" ht="19.5">
      <c r="A34" s="26" t="s">
        <v>94</v>
      </c>
      <c r="B34" s="7" t="s">
        <v>28</v>
      </c>
      <c r="C34" s="8">
        <v>19</v>
      </c>
      <c r="D34" s="9" t="s">
        <v>5</v>
      </c>
      <c r="E34" s="9" t="s">
        <v>311</v>
      </c>
      <c r="F34" s="5" t="s">
        <v>312</v>
      </c>
      <c r="G34" s="86" t="s">
        <v>12</v>
      </c>
      <c r="H34" s="56">
        <v>24008</v>
      </c>
    </row>
    <row r="35" spans="1:8" ht="19.5">
      <c r="A35" s="26" t="s">
        <v>177</v>
      </c>
      <c r="B35" s="7" t="s">
        <v>26</v>
      </c>
      <c r="C35" s="8">
        <v>18</v>
      </c>
      <c r="D35" s="9" t="s">
        <v>5</v>
      </c>
      <c r="E35" s="9" t="s">
        <v>311</v>
      </c>
      <c r="F35" s="5" t="s">
        <v>312</v>
      </c>
      <c r="G35" s="86" t="s">
        <v>12</v>
      </c>
      <c r="H35" s="56">
        <v>18396</v>
      </c>
    </row>
    <row r="36" spans="1:8" ht="20.25" thickBot="1">
      <c r="A36" s="120" t="s">
        <v>291</v>
      </c>
      <c r="B36" s="121" t="s">
        <v>30</v>
      </c>
      <c r="C36" s="122">
        <v>18</v>
      </c>
      <c r="D36" s="123" t="s">
        <v>5</v>
      </c>
      <c r="E36" s="123" t="s">
        <v>311</v>
      </c>
      <c r="F36" s="124" t="s">
        <v>312</v>
      </c>
      <c r="G36" s="129" t="s">
        <v>12</v>
      </c>
      <c r="H36" s="126">
        <v>16179</v>
      </c>
    </row>
    <row r="37" spans="1:8">
      <c r="G37" s="2"/>
    </row>
    <row r="38" spans="1:8">
      <c r="G38" s="2"/>
    </row>
    <row r="39" spans="1:8">
      <c r="G39" s="2"/>
    </row>
    <row r="40" spans="1:8">
      <c r="G40" s="2"/>
    </row>
    <row r="41" spans="1:8">
      <c r="G41" s="2"/>
    </row>
    <row r="42" spans="1:8">
      <c r="G42" s="2"/>
    </row>
    <row r="43" spans="1:8">
      <c r="G43" s="2"/>
    </row>
    <row r="44" spans="1:8">
      <c r="G44" s="2"/>
    </row>
    <row r="45" spans="1:8">
      <c r="G45" s="2"/>
    </row>
    <row r="46" spans="1:8">
      <c r="G46" s="2"/>
    </row>
    <row r="47" spans="1:8">
      <c r="G47" s="2"/>
    </row>
    <row r="48" spans="1:8">
      <c r="G48" s="2"/>
    </row>
    <row r="49" spans="7:7">
      <c r="G49" s="2"/>
    </row>
    <row r="50" spans="7:7">
      <c r="G50" s="2"/>
    </row>
    <row r="51" spans="7:7">
      <c r="G51" s="2"/>
    </row>
    <row r="52" spans="7:7">
      <c r="G52" s="2"/>
    </row>
    <row r="53" spans="7:7">
      <c r="G53" s="2"/>
    </row>
    <row r="54" spans="7:7">
      <c r="G54" s="2"/>
    </row>
    <row r="55" spans="7:7">
      <c r="G55" s="2"/>
    </row>
    <row r="56" spans="7:7">
      <c r="G56" s="2"/>
    </row>
    <row r="57" spans="7:7">
      <c r="G57" s="2"/>
    </row>
    <row r="58" spans="7:7">
      <c r="G58" s="2"/>
    </row>
    <row r="59" spans="7:7">
      <c r="G59" s="2"/>
    </row>
    <row r="60" spans="7:7">
      <c r="G60" s="2"/>
    </row>
    <row r="61" spans="7:7">
      <c r="G61" s="2"/>
    </row>
    <row r="62" spans="7:7">
      <c r="G62" s="2"/>
    </row>
    <row r="63" spans="7:7">
      <c r="G63" s="2"/>
    </row>
    <row r="64" spans="7:7">
      <c r="G64" s="2"/>
    </row>
    <row r="65" spans="7:7">
      <c r="G65" s="2"/>
    </row>
    <row r="66" spans="7:7">
      <c r="G66" s="2"/>
    </row>
    <row r="67" spans="7:7">
      <c r="G67" s="2"/>
    </row>
    <row r="68" spans="7:7">
      <c r="G68" s="2"/>
    </row>
    <row r="69" spans="7:7">
      <c r="G69" s="2"/>
    </row>
    <row r="70" spans="7:7">
      <c r="G70" s="2"/>
    </row>
    <row r="71" spans="7:7">
      <c r="G71" s="2"/>
    </row>
    <row r="72" spans="7:7">
      <c r="G72" s="2"/>
    </row>
    <row r="73" spans="7:7">
      <c r="G73" s="2"/>
    </row>
    <row r="74" spans="7:7">
      <c r="G74" s="2"/>
    </row>
    <row r="75" spans="7:7">
      <c r="G75" s="2"/>
    </row>
    <row r="76" spans="7:7">
      <c r="G76" s="2"/>
    </row>
    <row r="77" spans="7:7">
      <c r="G77" s="2"/>
    </row>
    <row r="78" spans="7:7">
      <c r="G78" s="2"/>
    </row>
    <row r="79" spans="7:7">
      <c r="G79" s="2"/>
    </row>
    <row r="80" spans="7:7">
      <c r="G80" s="2"/>
    </row>
    <row r="81" spans="7:7">
      <c r="G81" s="2"/>
    </row>
    <row r="82" spans="7:7">
      <c r="G82" s="2"/>
    </row>
    <row r="83" spans="7:7">
      <c r="G83" s="2"/>
    </row>
    <row r="84" spans="7:7">
      <c r="G84" s="2"/>
    </row>
    <row r="85" spans="7:7">
      <c r="G85" s="2"/>
    </row>
    <row r="86" spans="7:7">
      <c r="G86" s="2"/>
    </row>
    <row r="87" spans="7:7">
      <c r="G87" s="2"/>
    </row>
    <row r="88" spans="7:7">
      <c r="G88" s="2"/>
    </row>
    <row r="89" spans="7:7">
      <c r="G89" s="2"/>
    </row>
    <row r="90" spans="7:7">
      <c r="G90" s="2"/>
    </row>
    <row r="91" spans="7:7">
      <c r="G91" s="2"/>
    </row>
  </sheetData>
  <sortState ref="A10:H36">
    <sortCondition ref="G10:G36"/>
    <sortCondition ref="E10:E36"/>
    <sortCondition ref="D10:D36"/>
  </sortState>
  <mergeCells count="8">
    <mergeCell ref="A1:G1"/>
    <mergeCell ref="A2:G2"/>
    <mergeCell ref="A4:G4"/>
    <mergeCell ref="A3:G3"/>
    <mergeCell ref="A8:G8"/>
    <mergeCell ref="A6:G6"/>
    <mergeCell ref="A5:G5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zoomScale="70" workbookViewId="0">
      <selection sqref="A1:G1"/>
    </sheetView>
  </sheetViews>
  <sheetFormatPr baseColWidth="10" defaultRowHeight="18.75"/>
  <cols>
    <col min="1" max="1" width="52.42578125" style="1" bestFit="1" customWidth="1"/>
    <col min="2" max="2" width="9.7109375" style="1" customWidth="1"/>
    <col min="3" max="6" width="6.7109375" style="2" customWidth="1"/>
    <col min="7" max="7" width="6.42578125" style="2" customWidth="1"/>
    <col min="8" max="8" width="12.85546875" style="1" customWidth="1"/>
    <col min="9" max="9" width="11.42578125" style="1" customWidth="1"/>
    <col min="10" max="10" width="11.42578125" style="2" customWidth="1"/>
    <col min="11" max="16384" width="11.42578125" style="1"/>
  </cols>
  <sheetData>
    <row r="1" spans="1:10" ht="30.75">
      <c r="A1" s="90" t="s">
        <v>7</v>
      </c>
      <c r="B1" s="90"/>
      <c r="C1" s="90"/>
      <c r="D1" s="90"/>
      <c r="E1" s="90"/>
      <c r="F1" s="90"/>
      <c r="G1" s="90"/>
    </row>
    <row r="2" spans="1:10" ht="30.75">
      <c r="A2" s="90" t="s">
        <v>8</v>
      </c>
      <c r="B2" s="90"/>
      <c r="C2" s="90"/>
      <c r="D2" s="90"/>
      <c r="E2" s="90"/>
      <c r="F2" s="90"/>
      <c r="G2" s="90"/>
    </row>
    <row r="3" spans="1:10" ht="25.5">
      <c r="A3" s="93" t="str">
        <f>'CAB 0-9'!A3:G3</f>
        <v>CARILO</v>
      </c>
      <c r="B3" s="93"/>
      <c r="C3" s="93"/>
      <c r="D3" s="93"/>
      <c r="E3" s="93"/>
      <c r="F3" s="93"/>
      <c r="G3" s="93"/>
    </row>
    <row r="4" spans="1:10" ht="25.5">
      <c r="A4" s="93" t="str">
        <f>'CAB 17-24'!A4:G4</f>
        <v>GOLF</v>
      </c>
      <c r="B4" s="93"/>
      <c r="C4" s="93"/>
      <c r="D4" s="93"/>
      <c r="E4" s="93"/>
      <c r="F4" s="93"/>
      <c r="G4" s="93"/>
    </row>
    <row r="5" spans="1:10" ht="20.25">
      <c r="A5" s="91" t="str">
        <f>'CAB 0-9'!A5:G5</f>
        <v>5° FECHA DE MAYORES I</v>
      </c>
      <c r="B5" s="91"/>
      <c r="C5" s="91"/>
      <c r="D5" s="91"/>
      <c r="E5" s="91"/>
      <c r="F5" s="91"/>
      <c r="G5" s="91"/>
    </row>
    <row r="6" spans="1:10" ht="19.5">
      <c r="A6" s="92" t="s">
        <v>6</v>
      </c>
      <c r="B6" s="92"/>
      <c r="C6" s="92"/>
      <c r="D6" s="92"/>
      <c r="E6" s="92"/>
      <c r="F6" s="92"/>
      <c r="G6" s="92"/>
    </row>
    <row r="7" spans="1:10" ht="20.25" thickBot="1">
      <c r="A7" s="94" t="str">
        <f>'CAB 0-9'!A7:E7</f>
        <v>SABADO 11 DE AGOSTO DE 2018</v>
      </c>
      <c r="B7" s="94"/>
      <c r="C7" s="94"/>
      <c r="D7" s="94"/>
      <c r="E7" s="94"/>
      <c r="F7" s="94"/>
      <c r="G7" s="94"/>
      <c r="H7" s="23"/>
    </row>
    <row r="8" spans="1:10" ht="20.25" thickBot="1">
      <c r="A8" s="87" t="s">
        <v>11</v>
      </c>
      <c r="B8" s="88"/>
      <c r="C8" s="88"/>
      <c r="D8" s="88"/>
      <c r="E8" s="88"/>
      <c r="F8" s="88"/>
      <c r="G8" s="89"/>
      <c r="H8" s="54"/>
    </row>
    <row r="9" spans="1:10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55" t="s">
        <v>19</v>
      </c>
      <c r="J9" s="24" t="s">
        <v>20</v>
      </c>
    </row>
    <row r="10" spans="1:10" ht="19.5">
      <c r="A10" s="26" t="s">
        <v>99</v>
      </c>
      <c r="B10" s="7" t="s">
        <v>26</v>
      </c>
      <c r="C10" s="8">
        <v>25</v>
      </c>
      <c r="D10" s="9">
        <v>51</v>
      </c>
      <c r="E10" s="9">
        <v>50</v>
      </c>
      <c r="F10" s="5">
        <f>SUM(D10+E10)</f>
        <v>101</v>
      </c>
      <c r="G10" s="39">
        <f>(F10-C10)</f>
        <v>76</v>
      </c>
      <c r="H10" s="56">
        <v>28143</v>
      </c>
      <c r="J10" s="25">
        <f>(E10-C10*0.5)</f>
        <v>37.5</v>
      </c>
    </row>
    <row r="11" spans="1:10" ht="19.5">
      <c r="A11" s="26" t="s">
        <v>305</v>
      </c>
      <c r="B11" s="7" t="s">
        <v>30</v>
      </c>
      <c r="C11" s="8">
        <v>25</v>
      </c>
      <c r="D11" s="9">
        <v>52</v>
      </c>
      <c r="E11" s="9">
        <v>56</v>
      </c>
      <c r="F11" s="5">
        <f>SUM(D11+E11)</f>
        <v>108</v>
      </c>
      <c r="G11" s="39">
        <f>(F11-C11)</f>
        <v>83</v>
      </c>
      <c r="H11" s="56">
        <v>16709</v>
      </c>
      <c r="J11" s="25">
        <f t="shared" ref="J11:J15" si="0">(E11-C11*0.5)</f>
        <v>43.5</v>
      </c>
    </row>
    <row r="12" spans="1:10" ht="19.5">
      <c r="A12" s="26" t="s">
        <v>307</v>
      </c>
      <c r="B12" s="7" t="s">
        <v>26</v>
      </c>
      <c r="C12" s="8">
        <v>31</v>
      </c>
      <c r="D12" s="9">
        <v>55</v>
      </c>
      <c r="E12" s="9">
        <v>59</v>
      </c>
      <c r="F12" s="5">
        <f>SUM(D12+E12)</f>
        <v>114</v>
      </c>
      <c r="G12" s="39">
        <f>(F12-C12)</f>
        <v>83</v>
      </c>
      <c r="H12" s="56">
        <v>20219</v>
      </c>
      <c r="J12" s="25">
        <f t="shared" si="0"/>
        <v>43.5</v>
      </c>
    </row>
    <row r="13" spans="1:10" ht="19.5">
      <c r="A13" s="26" t="s">
        <v>131</v>
      </c>
      <c r="B13" s="7" t="s">
        <v>32</v>
      </c>
      <c r="C13" s="8">
        <v>25</v>
      </c>
      <c r="D13" s="9">
        <v>50</v>
      </c>
      <c r="E13" s="9">
        <v>60</v>
      </c>
      <c r="F13" s="5">
        <f>SUM(D13+E13)</f>
        <v>110</v>
      </c>
      <c r="G13" s="39">
        <f>(F13-C13)</f>
        <v>85</v>
      </c>
      <c r="H13" s="56">
        <v>26045</v>
      </c>
      <c r="J13" s="25">
        <f t="shared" si="0"/>
        <v>47.5</v>
      </c>
    </row>
    <row r="14" spans="1:10" ht="19.5">
      <c r="A14" s="26" t="s">
        <v>100</v>
      </c>
      <c r="B14" s="7" t="s">
        <v>74</v>
      </c>
      <c r="C14" s="8">
        <v>29</v>
      </c>
      <c r="D14" s="9">
        <v>54</v>
      </c>
      <c r="E14" s="9">
        <v>60</v>
      </c>
      <c r="F14" s="5">
        <f>SUM(D14+E14)</f>
        <v>114</v>
      </c>
      <c r="G14" s="39">
        <f>(F14-C14)</f>
        <v>85</v>
      </c>
      <c r="H14" s="56">
        <v>21932</v>
      </c>
      <c r="J14" s="25">
        <f t="shared" si="0"/>
        <v>45.5</v>
      </c>
    </row>
    <row r="15" spans="1:10" ht="19.5">
      <c r="A15" s="26" t="s">
        <v>306</v>
      </c>
      <c r="B15" s="7" t="s">
        <v>39</v>
      </c>
      <c r="C15" s="8">
        <v>25</v>
      </c>
      <c r="D15" s="9">
        <v>55</v>
      </c>
      <c r="E15" s="9">
        <v>58</v>
      </c>
      <c r="F15" s="5">
        <f>SUM(D15+E15)</f>
        <v>113</v>
      </c>
      <c r="G15" s="39">
        <f>(F15-C15)</f>
        <v>88</v>
      </c>
      <c r="H15" s="56">
        <v>27856</v>
      </c>
      <c r="J15" s="25">
        <f t="shared" si="0"/>
        <v>45.5</v>
      </c>
    </row>
    <row r="16" spans="1:10" ht="20.25" thickBot="1">
      <c r="A16" s="120" t="s">
        <v>98</v>
      </c>
      <c r="B16" s="121" t="s">
        <v>74</v>
      </c>
      <c r="C16" s="122">
        <v>25</v>
      </c>
      <c r="D16" s="123" t="s">
        <v>5</v>
      </c>
      <c r="E16" s="123" t="s">
        <v>311</v>
      </c>
      <c r="F16" s="124" t="s">
        <v>312</v>
      </c>
      <c r="G16" s="129" t="s">
        <v>12</v>
      </c>
      <c r="H16" s="126">
        <v>22703</v>
      </c>
    </row>
    <row r="17" spans="8:8">
      <c r="H17" s="54"/>
    </row>
    <row r="18" spans="8:8">
      <c r="H18" s="54"/>
    </row>
    <row r="19" spans="8:8">
      <c r="H19" s="54"/>
    </row>
    <row r="20" spans="8:8">
      <c r="H20" s="54"/>
    </row>
    <row r="21" spans="8:8">
      <c r="H21" s="54"/>
    </row>
    <row r="22" spans="8:8">
      <c r="H22" s="54"/>
    </row>
    <row r="23" spans="8:8">
      <c r="H23" s="54"/>
    </row>
    <row r="24" spans="8:8">
      <c r="H24" s="54"/>
    </row>
    <row r="25" spans="8:8">
      <c r="H25" s="54"/>
    </row>
    <row r="26" spans="8:8">
      <c r="H26" s="54"/>
    </row>
    <row r="27" spans="8:8">
      <c r="H27" s="54"/>
    </row>
    <row r="28" spans="8:8">
      <c r="H28" s="54"/>
    </row>
    <row r="29" spans="8:8">
      <c r="H29" s="54"/>
    </row>
    <row r="30" spans="8:8">
      <c r="H30" s="54"/>
    </row>
    <row r="31" spans="8:8">
      <c r="H31" s="54"/>
    </row>
    <row r="32" spans="8:8">
      <c r="H32" s="54"/>
    </row>
    <row r="33" spans="8:8">
      <c r="H33" s="54"/>
    </row>
    <row r="34" spans="8:8">
      <c r="H34" s="54"/>
    </row>
    <row r="35" spans="8:8">
      <c r="H35" s="54"/>
    </row>
    <row r="36" spans="8:8">
      <c r="H36" s="54"/>
    </row>
    <row r="37" spans="8:8">
      <c r="H37" s="54"/>
    </row>
    <row r="38" spans="8:8">
      <c r="H38" s="54"/>
    </row>
    <row r="39" spans="8:8">
      <c r="H39" s="54"/>
    </row>
    <row r="40" spans="8:8">
      <c r="H40" s="54"/>
    </row>
    <row r="41" spans="8:8">
      <c r="H41" s="54"/>
    </row>
    <row r="42" spans="8:8">
      <c r="H42" s="54"/>
    </row>
    <row r="43" spans="8:8">
      <c r="H43" s="54"/>
    </row>
    <row r="44" spans="8:8">
      <c r="H44" s="54"/>
    </row>
    <row r="45" spans="8:8">
      <c r="H45" s="54"/>
    </row>
    <row r="46" spans="8:8">
      <c r="H46" s="54"/>
    </row>
    <row r="47" spans="8:8">
      <c r="H47" s="54"/>
    </row>
    <row r="48" spans="8:8">
      <c r="H48" s="54"/>
    </row>
    <row r="49" spans="8:8">
      <c r="H49" s="54"/>
    </row>
    <row r="50" spans="8:8">
      <c r="H50" s="54"/>
    </row>
    <row r="51" spans="8:8">
      <c r="H51" s="54"/>
    </row>
    <row r="52" spans="8:8">
      <c r="H52" s="54"/>
    </row>
    <row r="53" spans="8:8">
      <c r="H53" s="54"/>
    </row>
    <row r="54" spans="8:8">
      <c r="H54" s="54"/>
    </row>
    <row r="55" spans="8:8">
      <c r="H55" s="54"/>
    </row>
    <row r="56" spans="8:8">
      <c r="H56" s="54"/>
    </row>
    <row r="57" spans="8:8">
      <c r="H57" s="54"/>
    </row>
    <row r="58" spans="8:8">
      <c r="H58" s="54"/>
    </row>
    <row r="59" spans="8:8">
      <c r="H59" s="54"/>
    </row>
    <row r="60" spans="8:8">
      <c r="H60" s="54"/>
    </row>
    <row r="61" spans="8:8">
      <c r="H61" s="54"/>
    </row>
    <row r="62" spans="8:8">
      <c r="H62" s="54"/>
    </row>
    <row r="63" spans="8:8">
      <c r="H63" s="54"/>
    </row>
    <row r="64" spans="8:8">
      <c r="H64" s="54"/>
    </row>
    <row r="65" spans="8:8">
      <c r="H65" s="54"/>
    </row>
    <row r="66" spans="8:8">
      <c r="H66" s="54"/>
    </row>
    <row r="67" spans="8:8">
      <c r="H67" s="54"/>
    </row>
    <row r="68" spans="8:8">
      <c r="H68" s="54"/>
    </row>
    <row r="69" spans="8:8">
      <c r="H69" s="54"/>
    </row>
    <row r="70" spans="8:8">
      <c r="H70" s="54"/>
    </row>
    <row r="71" spans="8:8">
      <c r="H71" s="54"/>
    </row>
  </sheetData>
  <sortState ref="A10:H16">
    <sortCondition ref="G10:G16"/>
    <sortCondition ref="E10:E16"/>
    <sortCondition ref="D10:D16"/>
  </sortState>
  <mergeCells count="8">
    <mergeCell ref="A8:G8"/>
    <mergeCell ref="A6:G6"/>
    <mergeCell ref="A1:G1"/>
    <mergeCell ref="A2:G2"/>
    <mergeCell ref="A4:G4"/>
    <mergeCell ref="A5:G5"/>
    <mergeCell ref="A3:G3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70" zoomScaleNormal="70" workbookViewId="0">
      <selection sqref="A1:G1"/>
    </sheetView>
  </sheetViews>
  <sheetFormatPr baseColWidth="10" defaultRowHeight="18.75"/>
  <cols>
    <col min="1" max="1" width="51" style="1" bestFit="1" customWidth="1"/>
    <col min="2" max="2" width="8.85546875" style="1" customWidth="1"/>
    <col min="3" max="7" width="6.7109375" style="2" customWidth="1"/>
    <col min="8" max="8" width="12.85546875" style="1" customWidth="1"/>
    <col min="9" max="9" width="11.42578125" style="1" customWidth="1"/>
    <col min="10" max="10" width="11.42578125" style="2" customWidth="1"/>
    <col min="11" max="16384" width="11.42578125" style="1"/>
  </cols>
  <sheetData>
    <row r="1" spans="1:10" ht="30.75">
      <c r="A1" s="90" t="s">
        <v>7</v>
      </c>
      <c r="B1" s="90"/>
      <c r="C1" s="90"/>
      <c r="D1" s="90"/>
      <c r="E1" s="90"/>
      <c r="F1" s="90"/>
      <c r="G1" s="90"/>
    </row>
    <row r="2" spans="1:10" ht="30.75">
      <c r="A2" s="90" t="s">
        <v>8</v>
      </c>
      <c r="B2" s="90"/>
      <c r="C2" s="90"/>
      <c r="D2" s="90"/>
      <c r="E2" s="90"/>
      <c r="F2" s="90"/>
      <c r="G2" s="90"/>
    </row>
    <row r="3" spans="1:10" ht="25.5">
      <c r="A3" s="93" t="str">
        <f>'CAB 0-9'!A3:G3</f>
        <v>CARILO</v>
      </c>
      <c r="B3" s="93"/>
      <c r="C3" s="93"/>
      <c r="D3" s="93"/>
      <c r="E3" s="93"/>
      <c r="F3" s="93"/>
      <c r="G3" s="93"/>
    </row>
    <row r="4" spans="1:10" ht="25.5">
      <c r="A4" s="93" t="str">
        <f>'CAB 25-36'!A4:G4</f>
        <v>GOLF</v>
      </c>
      <c r="B4" s="93"/>
      <c r="C4" s="93"/>
      <c r="D4" s="93"/>
      <c r="E4" s="93"/>
      <c r="F4" s="93"/>
      <c r="G4" s="93"/>
    </row>
    <row r="5" spans="1:10" ht="20.25">
      <c r="A5" s="91" t="str">
        <f>'CAB 0-9'!A5:G5</f>
        <v>5° FECHA DE MAYORES I</v>
      </c>
      <c r="B5" s="91"/>
      <c r="C5" s="91"/>
      <c r="D5" s="91"/>
      <c r="E5" s="91"/>
      <c r="F5" s="91"/>
      <c r="G5" s="91"/>
    </row>
    <row r="6" spans="1:10" ht="19.5">
      <c r="A6" s="92" t="s">
        <v>6</v>
      </c>
      <c r="B6" s="92"/>
      <c r="C6" s="92"/>
      <c r="D6" s="92"/>
      <c r="E6" s="92"/>
      <c r="F6" s="92"/>
      <c r="G6" s="92"/>
    </row>
    <row r="7" spans="1:10" ht="20.25" thickBot="1">
      <c r="A7" s="95" t="str">
        <f>'CAB 0-9'!A7:E7</f>
        <v>SABADO 11 DE AGOSTO DE 2018</v>
      </c>
      <c r="B7" s="95"/>
      <c r="C7" s="95"/>
      <c r="D7" s="95"/>
      <c r="E7" s="95"/>
      <c r="F7" s="95"/>
      <c r="G7" s="95"/>
      <c r="H7" s="23"/>
    </row>
    <row r="8" spans="1:10" ht="20.25" thickBot="1">
      <c r="A8" s="87" t="s">
        <v>55</v>
      </c>
      <c r="B8" s="88"/>
      <c r="C8" s="88"/>
      <c r="D8" s="88"/>
      <c r="E8" s="88"/>
      <c r="F8" s="88"/>
      <c r="G8" s="89"/>
    </row>
    <row r="9" spans="1:10" s="3" customFormat="1" ht="20.25" thickBot="1">
      <c r="A9" s="4" t="s">
        <v>14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7" t="s">
        <v>19</v>
      </c>
      <c r="J9" s="24" t="s">
        <v>20</v>
      </c>
    </row>
    <row r="10" spans="1:10" ht="19.5">
      <c r="A10" s="26" t="s">
        <v>40</v>
      </c>
      <c r="B10" s="7" t="s">
        <v>27</v>
      </c>
      <c r="C10" s="8">
        <v>4</v>
      </c>
      <c r="D10" s="9">
        <v>41</v>
      </c>
      <c r="E10" s="9">
        <v>41</v>
      </c>
      <c r="F10" s="5">
        <f>SUM(D10+E10)</f>
        <v>82</v>
      </c>
      <c r="G10" s="39">
        <f>(F10-C10)</f>
        <v>78</v>
      </c>
      <c r="H10" s="56">
        <v>33060</v>
      </c>
      <c r="J10" s="25">
        <f t="shared" ref="J10:J13" si="0">(E10-C10*0.5)</f>
        <v>39</v>
      </c>
    </row>
    <row r="11" spans="1:10" ht="19.5">
      <c r="A11" s="26" t="s">
        <v>132</v>
      </c>
      <c r="B11" s="7" t="s">
        <v>32</v>
      </c>
      <c r="C11" s="8">
        <v>13</v>
      </c>
      <c r="D11" s="9">
        <v>45</v>
      </c>
      <c r="E11" s="9">
        <v>47</v>
      </c>
      <c r="F11" s="5">
        <f>SUM(D11+E11)</f>
        <v>92</v>
      </c>
      <c r="G11" s="39">
        <f>(F11-C11)</f>
        <v>79</v>
      </c>
      <c r="H11" s="56">
        <v>23537</v>
      </c>
      <c r="J11" s="25">
        <f t="shared" si="0"/>
        <v>40.5</v>
      </c>
    </row>
    <row r="12" spans="1:10" ht="19.5">
      <c r="A12" s="26" t="s">
        <v>101</v>
      </c>
      <c r="B12" s="7" t="s">
        <v>32</v>
      </c>
      <c r="C12" s="8">
        <v>23</v>
      </c>
      <c r="D12" s="9">
        <v>57</v>
      </c>
      <c r="E12" s="9">
        <v>55</v>
      </c>
      <c r="F12" s="5">
        <f>SUM(D12+E12)</f>
        <v>112</v>
      </c>
      <c r="G12" s="39">
        <f>(F12-C12)</f>
        <v>89</v>
      </c>
      <c r="H12" s="56">
        <v>24186</v>
      </c>
      <c r="J12" s="25">
        <f t="shared" si="0"/>
        <v>43.5</v>
      </c>
    </row>
    <row r="13" spans="1:10" ht="20.25" thickBot="1">
      <c r="A13" s="120" t="s">
        <v>308</v>
      </c>
      <c r="B13" s="121" t="s">
        <v>26</v>
      </c>
      <c r="C13" s="122">
        <v>28</v>
      </c>
      <c r="D13" s="123">
        <v>65</v>
      </c>
      <c r="E13" s="123">
        <v>59</v>
      </c>
      <c r="F13" s="124">
        <f>SUM(D13+E13)</f>
        <v>124</v>
      </c>
      <c r="G13" s="125">
        <f>(F13-C13)</f>
        <v>96</v>
      </c>
      <c r="H13" s="126">
        <v>19281</v>
      </c>
      <c r="J13" s="25">
        <f t="shared" si="0"/>
        <v>45</v>
      </c>
    </row>
  </sheetData>
  <sortState ref="A10:H13">
    <sortCondition ref="G10:G13"/>
    <sortCondition ref="E10:E13"/>
    <sortCondition ref="D10:D13"/>
  </sortState>
  <mergeCells count="8">
    <mergeCell ref="A1:G1"/>
    <mergeCell ref="A3:G3"/>
    <mergeCell ref="A4:G4"/>
    <mergeCell ref="A5:G5"/>
    <mergeCell ref="A8:G8"/>
    <mergeCell ref="A6:G6"/>
    <mergeCell ref="A2:G2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0"/>
  <sheetViews>
    <sheetView zoomScale="70" zoomScaleNormal="70" workbookViewId="0">
      <selection sqref="A1:G1"/>
    </sheetView>
  </sheetViews>
  <sheetFormatPr baseColWidth="10" defaultRowHeight="18.75"/>
  <cols>
    <col min="1" max="1" width="37.7109375" style="1" bestFit="1" customWidth="1"/>
    <col min="2" max="2" width="7.85546875" style="1" bestFit="1" customWidth="1"/>
    <col min="3" max="7" width="6.7109375" style="2" customWidth="1"/>
    <col min="8" max="8" width="17.85546875" style="1" customWidth="1"/>
    <col min="9" max="9" width="3.28515625" style="1" customWidth="1"/>
    <col min="10" max="10" width="16" style="1" customWidth="1"/>
    <col min="11" max="15" width="11.42578125" style="70"/>
    <col min="16" max="18" width="11.42578125" style="71"/>
    <col min="19" max="16384" width="11.42578125" style="1"/>
  </cols>
  <sheetData>
    <row r="1" spans="1:256" ht="30.75">
      <c r="A1" s="90" t="s">
        <v>7</v>
      </c>
      <c r="B1" s="90"/>
      <c r="C1" s="90"/>
      <c r="D1" s="90"/>
      <c r="E1" s="90"/>
      <c r="F1" s="90"/>
      <c r="G1" s="90"/>
    </row>
    <row r="2" spans="1:256" ht="30.75">
      <c r="A2" s="90" t="s">
        <v>8</v>
      </c>
      <c r="B2" s="90"/>
      <c r="C2" s="90"/>
      <c r="D2" s="90"/>
      <c r="E2" s="90"/>
      <c r="F2" s="90"/>
      <c r="G2" s="90"/>
    </row>
    <row r="3" spans="1:256" ht="25.5">
      <c r="A3" s="93" t="str">
        <f>'CAB 0-9'!A3:G3</f>
        <v>CARILO</v>
      </c>
      <c r="B3" s="93"/>
      <c r="C3" s="93"/>
      <c r="D3" s="93"/>
      <c r="E3" s="93"/>
      <c r="F3" s="93"/>
      <c r="G3" s="93"/>
    </row>
    <row r="4" spans="1:256" ht="25.5">
      <c r="A4" s="93" t="str">
        <f>'CAB 0-9'!A4:G4</f>
        <v>GOLF</v>
      </c>
      <c r="B4" s="93"/>
      <c r="C4" s="93"/>
      <c r="D4" s="93"/>
      <c r="E4" s="93"/>
      <c r="F4" s="93"/>
      <c r="G4" s="93"/>
    </row>
    <row r="5" spans="1:256" ht="20.25">
      <c r="A5" s="91" t="str">
        <f>'CAB 0-9'!A5:G5</f>
        <v>5° FECHA DE MAYORES I</v>
      </c>
      <c r="B5" s="91"/>
      <c r="C5" s="91"/>
      <c r="D5" s="91"/>
      <c r="E5" s="91"/>
      <c r="F5" s="91"/>
      <c r="G5" s="91"/>
    </row>
    <row r="6" spans="1:256" ht="19.5">
      <c r="A6" s="92" t="s">
        <v>6</v>
      </c>
      <c r="B6" s="92"/>
      <c r="C6" s="92"/>
      <c r="D6" s="92"/>
      <c r="E6" s="92"/>
      <c r="F6" s="92"/>
      <c r="G6" s="92"/>
      <c r="J6" s="13">
        <v>43556</v>
      </c>
    </row>
    <row r="7" spans="1:256" ht="20.25" thickBot="1">
      <c r="A7" s="95" t="str">
        <f>'CAB 0-9'!A7:E7</f>
        <v>SABADO 11 DE AGOSTO DE 2018</v>
      </c>
      <c r="B7" s="95"/>
      <c r="C7" s="95"/>
      <c r="D7" s="95"/>
      <c r="E7" s="95"/>
      <c r="F7" s="95"/>
      <c r="G7" s="95"/>
    </row>
    <row r="8" spans="1:256" ht="20.25" thickBot="1">
      <c r="A8" s="87" t="s">
        <v>17</v>
      </c>
      <c r="B8" s="88"/>
      <c r="C8" s="88"/>
      <c r="D8" s="88"/>
      <c r="E8" s="88"/>
      <c r="F8" s="88"/>
      <c r="G8" s="89"/>
    </row>
    <row r="9" spans="1:256" s="3" customFormat="1" ht="20.25" thickBot="1">
      <c r="A9" s="10" t="s">
        <v>0</v>
      </c>
      <c r="B9" s="11" t="s">
        <v>13</v>
      </c>
      <c r="C9" s="10" t="s">
        <v>1</v>
      </c>
      <c r="D9" s="10" t="s">
        <v>2</v>
      </c>
      <c r="E9" s="10" t="s">
        <v>3</v>
      </c>
      <c r="F9" s="10" t="s">
        <v>4</v>
      </c>
      <c r="G9" s="12" t="s">
        <v>12</v>
      </c>
      <c r="H9" s="10" t="s">
        <v>15</v>
      </c>
      <c r="J9" s="10" t="s">
        <v>16</v>
      </c>
      <c r="K9" s="70"/>
      <c r="L9" s="70"/>
      <c r="M9" s="70"/>
      <c r="N9" s="70"/>
      <c r="O9" s="70"/>
      <c r="P9" s="71"/>
      <c r="Q9" s="71"/>
      <c r="R9" s="7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19.5">
      <c r="A10" s="26" t="s">
        <v>154</v>
      </c>
      <c r="B10" s="7" t="s">
        <v>235</v>
      </c>
      <c r="C10" s="8">
        <v>1</v>
      </c>
      <c r="D10" s="9">
        <v>37</v>
      </c>
      <c r="E10" s="9">
        <v>38</v>
      </c>
      <c r="F10" s="128">
        <f>SUM(D10+E10)</f>
        <v>75</v>
      </c>
      <c r="G10" s="86" t="s">
        <v>12</v>
      </c>
      <c r="H10" s="56">
        <v>29979</v>
      </c>
      <c r="J10" s="60">
        <f xml:space="preserve"> DATEDIF(H10,$J$6,"y")</f>
        <v>37</v>
      </c>
    </row>
    <row r="11" spans="1:256" ht="19.5">
      <c r="A11" s="26" t="s">
        <v>147</v>
      </c>
      <c r="B11" s="7" t="s">
        <v>28</v>
      </c>
      <c r="C11" s="8">
        <v>4</v>
      </c>
      <c r="D11" s="9">
        <v>38</v>
      </c>
      <c r="E11" s="9">
        <v>38</v>
      </c>
      <c r="F11" s="128">
        <f>SUM(D11+E11)</f>
        <v>76</v>
      </c>
      <c r="G11" s="86" t="s">
        <v>12</v>
      </c>
      <c r="H11" s="56">
        <v>24845</v>
      </c>
      <c r="J11" s="60">
        <f xml:space="preserve"> DATEDIF(H11,$J$6,"y")</f>
        <v>51</v>
      </c>
    </row>
    <row r="12" spans="1:256" ht="19.5">
      <c r="A12" s="26" t="s">
        <v>46</v>
      </c>
      <c r="B12" s="7" t="s">
        <v>28</v>
      </c>
      <c r="C12" s="8">
        <v>-1</v>
      </c>
      <c r="D12" s="9">
        <v>36</v>
      </c>
      <c r="E12" s="9">
        <v>40</v>
      </c>
      <c r="F12" s="128">
        <f>SUM(D12+E12)</f>
        <v>76</v>
      </c>
      <c r="G12" s="86" t="s">
        <v>12</v>
      </c>
      <c r="H12" s="56">
        <v>26822</v>
      </c>
      <c r="J12" s="60">
        <f t="shared" ref="J12:J75" si="0" xml:space="preserve"> DATEDIF(H12,$J$6,"y")</f>
        <v>45</v>
      </c>
    </row>
    <row r="13" spans="1:256" ht="19.5">
      <c r="A13" s="26" t="s">
        <v>234</v>
      </c>
      <c r="B13" s="7" t="s">
        <v>32</v>
      </c>
      <c r="C13" s="8">
        <v>0</v>
      </c>
      <c r="D13" s="9">
        <v>40</v>
      </c>
      <c r="E13" s="9">
        <v>37</v>
      </c>
      <c r="F13" s="5">
        <f>SUM(D13+E13)</f>
        <v>77</v>
      </c>
      <c r="G13" s="86" t="s">
        <v>12</v>
      </c>
      <c r="H13" s="56">
        <v>27151</v>
      </c>
      <c r="J13" s="60">
        <f t="shared" si="0"/>
        <v>44</v>
      </c>
    </row>
    <row r="14" spans="1:256" ht="19.5">
      <c r="A14" s="26" t="s">
        <v>247</v>
      </c>
      <c r="B14" s="7" t="s">
        <v>26</v>
      </c>
      <c r="C14" s="8">
        <v>6</v>
      </c>
      <c r="D14" s="9">
        <v>38</v>
      </c>
      <c r="E14" s="9">
        <v>39</v>
      </c>
      <c r="F14" s="5">
        <f>SUM(D14+E14)</f>
        <v>77</v>
      </c>
      <c r="G14" s="86" t="s">
        <v>12</v>
      </c>
      <c r="H14" s="56">
        <v>30826</v>
      </c>
      <c r="J14" s="60">
        <f t="shared" si="0"/>
        <v>34</v>
      </c>
    </row>
    <row r="15" spans="1:256" ht="19.5">
      <c r="A15" s="26" t="s">
        <v>78</v>
      </c>
      <c r="B15" s="7" t="s">
        <v>26</v>
      </c>
      <c r="C15" s="8">
        <v>4</v>
      </c>
      <c r="D15" s="9">
        <v>42</v>
      </c>
      <c r="E15" s="9">
        <v>36</v>
      </c>
      <c r="F15" s="5">
        <f>SUM(D15+E15)</f>
        <v>78</v>
      </c>
      <c r="G15" s="86" t="s">
        <v>12</v>
      </c>
      <c r="H15" s="56">
        <v>25939</v>
      </c>
      <c r="J15" s="60">
        <f t="shared" si="0"/>
        <v>48</v>
      </c>
    </row>
    <row r="16" spans="1:256" ht="19.5">
      <c r="A16" s="26" t="s">
        <v>224</v>
      </c>
      <c r="B16" s="7" t="s">
        <v>26</v>
      </c>
      <c r="C16" s="8">
        <v>4</v>
      </c>
      <c r="D16" s="9">
        <v>38</v>
      </c>
      <c r="E16" s="9">
        <v>40</v>
      </c>
      <c r="F16" s="5">
        <f>SUM(D16+E16)</f>
        <v>78</v>
      </c>
      <c r="G16" s="86" t="s">
        <v>12</v>
      </c>
      <c r="H16" s="56">
        <v>19615</v>
      </c>
      <c r="J16" s="60">
        <f t="shared" si="0"/>
        <v>65</v>
      </c>
    </row>
    <row r="17" spans="1:10" ht="19.5">
      <c r="A17" s="26" t="s">
        <v>65</v>
      </c>
      <c r="B17" s="7" t="s">
        <v>235</v>
      </c>
      <c r="C17" s="8">
        <v>8</v>
      </c>
      <c r="D17" s="9">
        <v>39</v>
      </c>
      <c r="E17" s="9">
        <v>40</v>
      </c>
      <c r="F17" s="5">
        <f>SUM(D17+E17)</f>
        <v>79</v>
      </c>
      <c r="G17" s="86" t="s">
        <v>12</v>
      </c>
      <c r="H17" s="56">
        <v>24914</v>
      </c>
      <c r="J17" s="60">
        <f t="shared" si="0"/>
        <v>51</v>
      </c>
    </row>
    <row r="18" spans="1:10" ht="19.5">
      <c r="A18" s="26" t="s">
        <v>149</v>
      </c>
      <c r="B18" s="7" t="s">
        <v>28</v>
      </c>
      <c r="C18" s="8">
        <v>7</v>
      </c>
      <c r="D18" s="9">
        <v>39</v>
      </c>
      <c r="E18" s="9">
        <v>40</v>
      </c>
      <c r="F18" s="5">
        <f>SUM(D18+E18)</f>
        <v>79</v>
      </c>
      <c r="G18" s="86" t="s">
        <v>12</v>
      </c>
      <c r="H18" s="56">
        <v>25327</v>
      </c>
      <c r="J18" s="60">
        <f t="shared" si="0"/>
        <v>49</v>
      </c>
    </row>
    <row r="19" spans="1:10" ht="19.5">
      <c r="A19" s="26" t="s">
        <v>76</v>
      </c>
      <c r="B19" s="7" t="s">
        <v>26</v>
      </c>
      <c r="C19" s="8">
        <v>3</v>
      </c>
      <c r="D19" s="9">
        <v>39</v>
      </c>
      <c r="E19" s="9">
        <v>41</v>
      </c>
      <c r="F19" s="5">
        <f>SUM(D19+E19)</f>
        <v>80</v>
      </c>
      <c r="G19" s="86" t="s">
        <v>12</v>
      </c>
      <c r="H19" s="56">
        <v>28240</v>
      </c>
      <c r="J19" s="60">
        <f t="shared" si="0"/>
        <v>41</v>
      </c>
    </row>
    <row r="20" spans="1:10" ht="19.5">
      <c r="A20" s="26" t="s">
        <v>148</v>
      </c>
      <c r="B20" s="7" t="s">
        <v>28</v>
      </c>
      <c r="C20" s="8">
        <v>5</v>
      </c>
      <c r="D20" s="9">
        <v>38</v>
      </c>
      <c r="E20" s="9">
        <v>42</v>
      </c>
      <c r="F20" s="5">
        <f>SUM(D20+E20)</f>
        <v>80</v>
      </c>
      <c r="G20" s="86" t="s">
        <v>12</v>
      </c>
      <c r="H20" s="56">
        <v>22137</v>
      </c>
      <c r="J20" s="60">
        <f t="shared" si="0"/>
        <v>58</v>
      </c>
    </row>
    <row r="21" spans="1:10" ht="19.5">
      <c r="A21" s="26" t="s">
        <v>238</v>
      </c>
      <c r="B21" s="7" t="s">
        <v>26</v>
      </c>
      <c r="C21" s="8">
        <v>3</v>
      </c>
      <c r="D21" s="9">
        <v>38</v>
      </c>
      <c r="E21" s="9">
        <v>42</v>
      </c>
      <c r="F21" s="5">
        <f>SUM(D21+E21)</f>
        <v>80</v>
      </c>
      <c r="G21" s="86" t="s">
        <v>12</v>
      </c>
      <c r="H21" s="56">
        <v>27263</v>
      </c>
      <c r="J21" s="60">
        <f t="shared" si="0"/>
        <v>44</v>
      </c>
    </row>
    <row r="22" spans="1:10" ht="19.5">
      <c r="A22" s="26" t="s">
        <v>183</v>
      </c>
      <c r="B22" s="7" t="s">
        <v>32</v>
      </c>
      <c r="C22" s="8">
        <v>5</v>
      </c>
      <c r="D22" s="9">
        <v>42</v>
      </c>
      <c r="E22" s="9">
        <v>39</v>
      </c>
      <c r="F22" s="5">
        <f>SUM(D22+E22)</f>
        <v>81</v>
      </c>
      <c r="G22" s="86" t="s">
        <v>12</v>
      </c>
      <c r="H22" s="56">
        <v>33552</v>
      </c>
      <c r="J22" s="60">
        <f t="shared" si="0"/>
        <v>27</v>
      </c>
    </row>
    <row r="23" spans="1:10" ht="19.5">
      <c r="A23" s="26" t="s">
        <v>155</v>
      </c>
      <c r="B23" s="7" t="s">
        <v>235</v>
      </c>
      <c r="C23" s="8">
        <v>2</v>
      </c>
      <c r="D23" s="9">
        <v>42</v>
      </c>
      <c r="E23" s="9">
        <v>39</v>
      </c>
      <c r="F23" s="5">
        <f>SUM(D23+E23)</f>
        <v>81</v>
      </c>
      <c r="G23" s="86" t="s">
        <v>12</v>
      </c>
      <c r="H23" s="56">
        <v>28168</v>
      </c>
      <c r="J23" s="60">
        <f t="shared" si="0"/>
        <v>42</v>
      </c>
    </row>
    <row r="24" spans="1:10" ht="19.5">
      <c r="A24" s="26" t="s">
        <v>248</v>
      </c>
      <c r="B24" s="7" t="s">
        <v>39</v>
      </c>
      <c r="C24" s="8">
        <v>7</v>
      </c>
      <c r="D24" s="9">
        <v>41</v>
      </c>
      <c r="E24" s="9">
        <v>40</v>
      </c>
      <c r="F24" s="5">
        <f>SUM(D24+E24)</f>
        <v>81</v>
      </c>
      <c r="G24" s="86" t="s">
        <v>12</v>
      </c>
      <c r="H24" s="56">
        <v>18709</v>
      </c>
      <c r="J24" s="60">
        <f t="shared" si="0"/>
        <v>68</v>
      </c>
    </row>
    <row r="25" spans="1:10" ht="19.5">
      <c r="A25" s="26" t="s">
        <v>102</v>
      </c>
      <c r="B25" s="7" t="s">
        <v>32</v>
      </c>
      <c r="C25" s="8">
        <v>9</v>
      </c>
      <c r="D25" s="9">
        <v>39</v>
      </c>
      <c r="E25" s="9">
        <v>42</v>
      </c>
      <c r="F25" s="5">
        <f>SUM(D25+E25)</f>
        <v>81</v>
      </c>
      <c r="G25" s="86" t="s">
        <v>12</v>
      </c>
      <c r="H25" s="56">
        <v>28003</v>
      </c>
      <c r="J25" s="60">
        <f t="shared" si="0"/>
        <v>42</v>
      </c>
    </row>
    <row r="26" spans="1:10" ht="19.5">
      <c r="A26" s="26" t="s">
        <v>75</v>
      </c>
      <c r="B26" s="7" t="s">
        <v>26</v>
      </c>
      <c r="C26" s="8">
        <v>4</v>
      </c>
      <c r="D26" s="9">
        <v>43</v>
      </c>
      <c r="E26" s="9">
        <v>39</v>
      </c>
      <c r="F26" s="5">
        <f>SUM(D26+E26)</f>
        <v>82</v>
      </c>
      <c r="G26" s="86" t="s">
        <v>12</v>
      </c>
      <c r="H26" s="56">
        <v>26007</v>
      </c>
      <c r="J26" s="60">
        <f t="shared" si="0"/>
        <v>48</v>
      </c>
    </row>
    <row r="27" spans="1:10" ht="19.5">
      <c r="A27" s="26" t="s">
        <v>77</v>
      </c>
      <c r="B27" s="7" t="s">
        <v>235</v>
      </c>
      <c r="C27" s="8">
        <v>3</v>
      </c>
      <c r="D27" s="9">
        <v>42</v>
      </c>
      <c r="E27" s="9">
        <v>40</v>
      </c>
      <c r="F27" s="5">
        <f>SUM(D27+E27)</f>
        <v>82</v>
      </c>
      <c r="G27" s="86" t="s">
        <v>12</v>
      </c>
      <c r="H27" s="56">
        <v>22466</v>
      </c>
      <c r="J27" s="60">
        <f t="shared" si="0"/>
        <v>57</v>
      </c>
    </row>
    <row r="28" spans="1:10" ht="19.5">
      <c r="A28" s="132" t="s">
        <v>40</v>
      </c>
      <c r="B28" s="7" t="s">
        <v>27</v>
      </c>
      <c r="C28" s="8">
        <v>4</v>
      </c>
      <c r="D28" s="9">
        <v>41</v>
      </c>
      <c r="E28" s="9">
        <v>41</v>
      </c>
      <c r="F28" s="5">
        <f>SUM(D28+E28)</f>
        <v>82</v>
      </c>
      <c r="G28" s="86" t="s">
        <v>12</v>
      </c>
      <c r="H28" s="56">
        <v>33060</v>
      </c>
      <c r="J28" s="60">
        <f t="shared" si="0"/>
        <v>28</v>
      </c>
    </row>
    <row r="29" spans="1:10" ht="19.5">
      <c r="A29" s="26" t="s">
        <v>244</v>
      </c>
      <c r="B29" s="7" t="s">
        <v>26</v>
      </c>
      <c r="C29" s="8">
        <v>6</v>
      </c>
      <c r="D29" s="9">
        <v>39</v>
      </c>
      <c r="E29" s="9">
        <v>43</v>
      </c>
      <c r="F29" s="5">
        <f>SUM(D29+E29)</f>
        <v>82</v>
      </c>
      <c r="G29" s="86" t="s">
        <v>12</v>
      </c>
      <c r="H29" s="56">
        <v>24944</v>
      </c>
      <c r="J29" s="60">
        <f t="shared" si="0"/>
        <v>50</v>
      </c>
    </row>
    <row r="30" spans="1:10" ht="19.5">
      <c r="A30" s="26" t="s">
        <v>218</v>
      </c>
      <c r="B30" s="7" t="s">
        <v>246</v>
      </c>
      <c r="C30" s="8">
        <v>6</v>
      </c>
      <c r="D30" s="9">
        <v>39</v>
      </c>
      <c r="E30" s="9">
        <v>43</v>
      </c>
      <c r="F30" s="5">
        <f>SUM(D30+E30)</f>
        <v>82</v>
      </c>
      <c r="G30" s="86" t="s">
        <v>12</v>
      </c>
      <c r="H30" s="56">
        <v>26755</v>
      </c>
      <c r="J30" s="60">
        <f t="shared" si="0"/>
        <v>46</v>
      </c>
    </row>
    <row r="31" spans="1:10" ht="19.5">
      <c r="A31" s="26" t="s">
        <v>118</v>
      </c>
      <c r="B31" s="7" t="s">
        <v>30</v>
      </c>
      <c r="C31" s="8">
        <v>5</v>
      </c>
      <c r="D31" s="9">
        <v>44</v>
      </c>
      <c r="E31" s="9">
        <v>39</v>
      </c>
      <c r="F31" s="5">
        <f>SUM(D31+E31)</f>
        <v>83</v>
      </c>
      <c r="G31" s="86" t="s">
        <v>12</v>
      </c>
      <c r="H31" s="56">
        <v>23870</v>
      </c>
      <c r="J31" s="60">
        <f t="shared" si="0"/>
        <v>53</v>
      </c>
    </row>
    <row r="32" spans="1:10" ht="19.5">
      <c r="A32" s="26" t="s">
        <v>63</v>
      </c>
      <c r="B32" s="7" t="s">
        <v>74</v>
      </c>
      <c r="C32" s="8">
        <v>6</v>
      </c>
      <c r="D32" s="9">
        <v>43</v>
      </c>
      <c r="E32" s="9">
        <v>40</v>
      </c>
      <c r="F32" s="5">
        <f>SUM(D32+E32)</f>
        <v>83</v>
      </c>
      <c r="G32" s="86" t="s">
        <v>12</v>
      </c>
      <c r="H32" s="56">
        <v>27658</v>
      </c>
      <c r="J32" s="60">
        <f t="shared" si="0"/>
        <v>43</v>
      </c>
    </row>
    <row r="33" spans="1:10" ht="19.5">
      <c r="A33" s="26" t="s">
        <v>268</v>
      </c>
      <c r="B33" s="7" t="s">
        <v>32</v>
      </c>
      <c r="C33" s="8">
        <v>12</v>
      </c>
      <c r="D33" s="9">
        <v>38</v>
      </c>
      <c r="E33" s="9">
        <v>45</v>
      </c>
      <c r="F33" s="5">
        <f>SUM(D33+E33)</f>
        <v>83</v>
      </c>
      <c r="G33" s="86" t="s">
        <v>12</v>
      </c>
      <c r="H33" s="56">
        <v>28827</v>
      </c>
      <c r="J33" s="60">
        <f t="shared" si="0"/>
        <v>40</v>
      </c>
    </row>
    <row r="34" spans="1:10" ht="19.5">
      <c r="A34" s="26" t="s">
        <v>121</v>
      </c>
      <c r="B34" s="7" t="s">
        <v>39</v>
      </c>
      <c r="C34" s="8">
        <v>9</v>
      </c>
      <c r="D34" s="9">
        <v>42</v>
      </c>
      <c r="E34" s="9">
        <v>42</v>
      </c>
      <c r="F34" s="5">
        <f>SUM(D34+E34)</f>
        <v>84</v>
      </c>
      <c r="G34" s="86" t="s">
        <v>12</v>
      </c>
      <c r="H34" s="56">
        <v>30559</v>
      </c>
      <c r="J34" s="60">
        <f t="shared" si="0"/>
        <v>35</v>
      </c>
    </row>
    <row r="35" spans="1:10" ht="19.5">
      <c r="A35" s="26" t="s">
        <v>211</v>
      </c>
      <c r="B35" s="7" t="s">
        <v>32</v>
      </c>
      <c r="C35" s="8">
        <v>8</v>
      </c>
      <c r="D35" s="9">
        <v>40</v>
      </c>
      <c r="E35" s="9">
        <v>44</v>
      </c>
      <c r="F35" s="5">
        <f>SUM(D35+E35)</f>
        <v>84</v>
      </c>
      <c r="G35" s="86" t="s">
        <v>12</v>
      </c>
      <c r="H35" s="56">
        <v>25801</v>
      </c>
      <c r="J35" s="60">
        <f t="shared" si="0"/>
        <v>48</v>
      </c>
    </row>
    <row r="36" spans="1:10" ht="19.5">
      <c r="A36" s="26" t="s">
        <v>249</v>
      </c>
      <c r="B36" s="7" t="s">
        <v>26</v>
      </c>
      <c r="C36" s="8">
        <v>7</v>
      </c>
      <c r="D36" s="9">
        <v>40</v>
      </c>
      <c r="E36" s="9">
        <v>44</v>
      </c>
      <c r="F36" s="5">
        <f>SUM(D36+E36)</f>
        <v>84</v>
      </c>
      <c r="G36" s="86" t="s">
        <v>12</v>
      </c>
      <c r="H36" s="56">
        <v>30725</v>
      </c>
      <c r="J36" s="60">
        <f t="shared" si="0"/>
        <v>35</v>
      </c>
    </row>
    <row r="37" spans="1:10" ht="19.5">
      <c r="A37" s="26" t="s">
        <v>240</v>
      </c>
      <c r="B37" s="7" t="s">
        <v>235</v>
      </c>
      <c r="C37" s="8">
        <v>5</v>
      </c>
      <c r="D37" s="9">
        <v>43</v>
      </c>
      <c r="E37" s="9">
        <v>42</v>
      </c>
      <c r="F37" s="5">
        <f>SUM(D37+E37)</f>
        <v>85</v>
      </c>
      <c r="G37" s="86" t="s">
        <v>12</v>
      </c>
      <c r="H37" s="56">
        <v>27440</v>
      </c>
      <c r="J37" s="60">
        <f t="shared" si="0"/>
        <v>44</v>
      </c>
    </row>
    <row r="38" spans="1:10" ht="19.5">
      <c r="A38" s="26" t="s">
        <v>79</v>
      </c>
      <c r="B38" s="7" t="s">
        <v>28</v>
      </c>
      <c r="C38" s="8">
        <v>9</v>
      </c>
      <c r="D38" s="9">
        <v>42</v>
      </c>
      <c r="E38" s="9">
        <v>43</v>
      </c>
      <c r="F38" s="5">
        <f>SUM(D38+E38)</f>
        <v>85</v>
      </c>
      <c r="G38" s="86" t="s">
        <v>12</v>
      </c>
      <c r="H38" s="56">
        <v>20656</v>
      </c>
      <c r="J38" s="60">
        <f t="shared" si="0"/>
        <v>62</v>
      </c>
    </row>
    <row r="39" spans="1:10" ht="19.5">
      <c r="A39" s="26" t="s">
        <v>241</v>
      </c>
      <c r="B39" s="7" t="s">
        <v>29</v>
      </c>
      <c r="C39" s="8">
        <v>5</v>
      </c>
      <c r="D39" s="9">
        <v>42</v>
      </c>
      <c r="E39" s="9">
        <v>43</v>
      </c>
      <c r="F39" s="5">
        <f>SUM(D39+E39)</f>
        <v>85</v>
      </c>
      <c r="G39" s="86" t="s">
        <v>12</v>
      </c>
      <c r="H39" s="56">
        <v>23903</v>
      </c>
      <c r="J39" s="60">
        <f t="shared" si="0"/>
        <v>53</v>
      </c>
    </row>
    <row r="40" spans="1:10" ht="19.5">
      <c r="A40" s="26" t="s">
        <v>259</v>
      </c>
      <c r="B40" s="7" t="s">
        <v>254</v>
      </c>
      <c r="C40" s="8">
        <v>9</v>
      </c>
      <c r="D40" s="9">
        <v>39</v>
      </c>
      <c r="E40" s="9">
        <v>46</v>
      </c>
      <c r="F40" s="5">
        <f>SUM(D40+E40)</f>
        <v>85</v>
      </c>
      <c r="G40" s="86" t="s">
        <v>12</v>
      </c>
      <c r="H40" s="56">
        <v>28317</v>
      </c>
      <c r="J40" s="60">
        <f t="shared" si="0"/>
        <v>41</v>
      </c>
    </row>
    <row r="41" spans="1:10" ht="19.5">
      <c r="A41" s="26" t="s">
        <v>88</v>
      </c>
      <c r="B41" s="7" t="s">
        <v>26</v>
      </c>
      <c r="C41" s="8">
        <v>11</v>
      </c>
      <c r="D41" s="9">
        <v>48</v>
      </c>
      <c r="E41" s="9">
        <v>38</v>
      </c>
      <c r="F41" s="5">
        <f>SUM(D41+E41)</f>
        <v>86</v>
      </c>
      <c r="G41" s="86" t="s">
        <v>12</v>
      </c>
      <c r="H41" s="56">
        <v>27244</v>
      </c>
      <c r="J41" s="60">
        <f t="shared" si="0"/>
        <v>44</v>
      </c>
    </row>
    <row r="42" spans="1:10" ht="19.5">
      <c r="A42" s="26" t="s">
        <v>255</v>
      </c>
      <c r="B42" s="7" t="s">
        <v>26</v>
      </c>
      <c r="C42" s="8">
        <v>9</v>
      </c>
      <c r="D42" s="9">
        <v>43</v>
      </c>
      <c r="E42" s="9">
        <v>43</v>
      </c>
      <c r="F42" s="5">
        <f>SUM(D42+E42)</f>
        <v>86</v>
      </c>
      <c r="G42" s="86" t="s">
        <v>12</v>
      </c>
      <c r="H42" s="56">
        <v>26888</v>
      </c>
      <c r="J42" s="60">
        <f t="shared" si="0"/>
        <v>45</v>
      </c>
    </row>
    <row r="43" spans="1:10" ht="19.5">
      <c r="A43" s="26" t="s">
        <v>82</v>
      </c>
      <c r="B43" s="7" t="s">
        <v>74</v>
      </c>
      <c r="C43" s="8">
        <v>8</v>
      </c>
      <c r="D43" s="9">
        <v>43</v>
      </c>
      <c r="E43" s="9">
        <v>43</v>
      </c>
      <c r="F43" s="5">
        <f>SUM(D43+E43)</f>
        <v>86</v>
      </c>
      <c r="G43" s="86" t="s">
        <v>12</v>
      </c>
      <c r="H43" s="56">
        <v>21940</v>
      </c>
      <c r="J43" s="60">
        <f t="shared" si="0"/>
        <v>59</v>
      </c>
    </row>
    <row r="44" spans="1:10" ht="19.5">
      <c r="A44" s="26" t="s">
        <v>253</v>
      </c>
      <c r="B44" s="7" t="s">
        <v>254</v>
      </c>
      <c r="C44" s="8">
        <v>8</v>
      </c>
      <c r="D44" s="9">
        <v>42</v>
      </c>
      <c r="E44" s="9">
        <v>44</v>
      </c>
      <c r="F44" s="5">
        <f>SUM(D44+E44)</f>
        <v>86</v>
      </c>
      <c r="G44" s="86" t="s">
        <v>12</v>
      </c>
      <c r="H44" s="56">
        <v>28408</v>
      </c>
      <c r="J44" s="60">
        <f t="shared" si="0"/>
        <v>41</v>
      </c>
    </row>
    <row r="45" spans="1:10" ht="19.5">
      <c r="A45" s="26" t="s">
        <v>50</v>
      </c>
      <c r="B45" s="7" t="s">
        <v>26</v>
      </c>
      <c r="C45" s="8">
        <v>11</v>
      </c>
      <c r="D45" s="9">
        <v>42</v>
      </c>
      <c r="E45" s="9">
        <v>44</v>
      </c>
      <c r="F45" s="5">
        <f>SUM(D45+E45)</f>
        <v>86</v>
      </c>
      <c r="G45" s="86" t="s">
        <v>12</v>
      </c>
      <c r="H45" s="56">
        <v>21345</v>
      </c>
      <c r="J45" s="60">
        <f t="shared" si="0"/>
        <v>60</v>
      </c>
    </row>
    <row r="46" spans="1:10" ht="19.5">
      <c r="A46" s="26" t="s">
        <v>261</v>
      </c>
      <c r="B46" s="7" t="s">
        <v>30</v>
      </c>
      <c r="C46" s="8">
        <v>10</v>
      </c>
      <c r="D46" s="9">
        <v>42</v>
      </c>
      <c r="E46" s="9">
        <v>44</v>
      </c>
      <c r="F46" s="5">
        <f>SUM(D46+E46)</f>
        <v>86</v>
      </c>
      <c r="G46" s="86" t="s">
        <v>12</v>
      </c>
      <c r="H46" s="56">
        <v>21863</v>
      </c>
      <c r="J46" s="60">
        <f t="shared" si="0"/>
        <v>59</v>
      </c>
    </row>
    <row r="47" spans="1:10" ht="19.5">
      <c r="A47" s="26" t="s">
        <v>120</v>
      </c>
      <c r="B47" s="7" t="s">
        <v>32</v>
      </c>
      <c r="C47" s="8">
        <v>7</v>
      </c>
      <c r="D47" s="9">
        <v>41</v>
      </c>
      <c r="E47" s="9">
        <v>45</v>
      </c>
      <c r="F47" s="5">
        <f>SUM(D47+E47)</f>
        <v>86</v>
      </c>
      <c r="G47" s="86" t="s">
        <v>12</v>
      </c>
      <c r="H47" s="56">
        <v>28564</v>
      </c>
      <c r="J47" s="60">
        <f t="shared" si="0"/>
        <v>41</v>
      </c>
    </row>
    <row r="48" spans="1:10" ht="19.5">
      <c r="A48" s="26" t="s">
        <v>252</v>
      </c>
      <c r="B48" s="7" t="s">
        <v>32</v>
      </c>
      <c r="C48" s="8">
        <v>8</v>
      </c>
      <c r="D48" s="9">
        <v>47</v>
      </c>
      <c r="E48" s="9">
        <v>40</v>
      </c>
      <c r="F48" s="5">
        <f>SUM(D48+E48)</f>
        <v>87</v>
      </c>
      <c r="G48" s="86" t="s">
        <v>12</v>
      </c>
      <c r="H48" s="56">
        <v>26381</v>
      </c>
      <c r="J48" s="60">
        <f t="shared" si="0"/>
        <v>47</v>
      </c>
    </row>
    <row r="49" spans="1:10" ht="19.5">
      <c r="A49" s="26" t="s">
        <v>250</v>
      </c>
      <c r="B49" s="7" t="s">
        <v>32</v>
      </c>
      <c r="C49" s="8">
        <v>8</v>
      </c>
      <c r="D49" s="9">
        <v>46</v>
      </c>
      <c r="E49" s="9">
        <v>41</v>
      </c>
      <c r="F49" s="5">
        <f>SUM(D49+E49)</f>
        <v>87</v>
      </c>
      <c r="G49" s="86" t="s">
        <v>12</v>
      </c>
      <c r="H49" s="56">
        <v>27571</v>
      </c>
      <c r="J49" s="60">
        <f t="shared" si="0"/>
        <v>43</v>
      </c>
    </row>
    <row r="50" spans="1:10" ht="19.5">
      <c r="A50" s="26" t="s">
        <v>119</v>
      </c>
      <c r="B50" s="7" t="s">
        <v>30</v>
      </c>
      <c r="C50" s="8">
        <v>5</v>
      </c>
      <c r="D50" s="9">
        <v>45</v>
      </c>
      <c r="E50" s="9">
        <v>42</v>
      </c>
      <c r="F50" s="5">
        <f>SUM(D50+E50)</f>
        <v>87</v>
      </c>
      <c r="G50" s="86" t="s">
        <v>12</v>
      </c>
      <c r="H50" s="56">
        <v>22100</v>
      </c>
      <c r="J50" s="60">
        <f t="shared" si="0"/>
        <v>58</v>
      </c>
    </row>
    <row r="51" spans="1:10" ht="19.5">
      <c r="A51" s="26" t="s">
        <v>273</v>
      </c>
      <c r="B51" s="7" t="s">
        <v>74</v>
      </c>
      <c r="C51" s="8">
        <v>13</v>
      </c>
      <c r="D51" s="9">
        <v>44</v>
      </c>
      <c r="E51" s="9">
        <v>43</v>
      </c>
      <c r="F51" s="5">
        <f>SUM(D51+E51)</f>
        <v>87</v>
      </c>
      <c r="G51" s="86" t="s">
        <v>12</v>
      </c>
      <c r="H51" s="56">
        <v>27933</v>
      </c>
      <c r="J51" s="60">
        <f t="shared" si="0"/>
        <v>42</v>
      </c>
    </row>
    <row r="52" spans="1:10" ht="19.5">
      <c r="A52" s="26" t="s">
        <v>251</v>
      </c>
      <c r="B52" s="7" t="s">
        <v>30</v>
      </c>
      <c r="C52" s="8">
        <v>8</v>
      </c>
      <c r="D52" s="9">
        <v>43</v>
      </c>
      <c r="E52" s="9">
        <v>44</v>
      </c>
      <c r="F52" s="5">
        <f>SUM(D52+E52)</f>
        <v>87</v>
      </c>
      <c r="G52" s="86" t="s">
        <v>12</v>
      </c>
      <c r="H52" s="56">
        <v>23539</v>
      </c>
      <c r="J52" s="60">
        <f t="shared" si="0"/>
        <v>54</v>
      </c>
    </row>
    <row r="53" spans="1:10" ht="19.5">
      <c r="A53" s="26" t="s">
        <v>83</v>
      </c>
      <c r="B53" s="7" t="s">
        <v>32</v>
      </c>
      <c r="C53" s="8">
        <v>6</v>
      </c>
      <c r="D53" s="9">
        <v>47</v>
      </c>
      <c r="E53" s="9">
        <v>41</v>
      </c>
      <c r="F53" s="5">
        <f>SUM(D53+E53)</f>
        <v>88</v>
      </c>
      <c r="G53" s="86" t="s">
        <v>12</v>
      </c>
      <c r="H53" s="56">
        <v>24765</v>
      </c>
      <c r="J53" s="60">
        <f t="shared" si="0"/>
        <v>51</v>
      </c>
    </row>
    <row r="54" spans="1:10" ht="19.5">
      <c r="A54" s="26" t="s">
        <v>272</v>
      </c>
      <c r="B54" s="7" t="s">
        <v>32</v>
      </c>
      <c r="C54" s="8">
        <v>13</v>
      </c>
      <c r="D54" s="9">
        <v>44</v>
      </c>
      <c r="E54" s="9">
        <v>44</v>
      </c>
      <c r="F54" s="5">
        <f>SUM(D54+E54)</f>
        <v>88</v>
      </c>
      <c r="G54" s="86" t="s">
        <v>12</v>
      </c>
      <c r="H54" s="56">
        <v>26264</v>
      </c>
      <c r="J54" s="60">
        <f t="shared" si="0"/>
        <v>47</v>
      </c>
    </row>
    <row r="55" spans="1:10" ht="19.5">
      <c r="A55" s="26" t="s">
        <v>265</v>
      </c>
      <c r="B55" s="7" t="s">
        <v>32</v>
      </c>
      <c r="C55" s="8">
        <v>11</v>
      </c>
      <c r="D55" s="9">
        <v>44</v>
      </c>
      <c r="E55" s="9">
        <v>44</v>
      </c>
      <c r="F55" s="5">
        <f>SUM(D55+E55)</f>
        <v>88</v>
      </c>
      <c r="G55" s="86" t="s">
        <v>12</v>
      </c>
      <c r="H55" s="56">
        <v>26003</v>
      </c>
      <c r="J55" s="60">
        <f t="shared" si="0"/>
        <v>48</v>
      </c>
    </row>
    <row r="56" spans="1:10" ht="19.5">
      <c r="A56" s="26" t="s">
        <v>257</v>
      </c>
      <c r="B56" s="7" t="s">
        <v>32</v>
      </c>
      <c r="C56" s="8">
        <v>9</v>
      </c>
      <c r="D56" s="9">
        <v>42</v>
      </c>
      <c r="E56" s="9">
        <v>46</v>
      </c>
      <c r="F56" s="5">
        <f>SUM(D56+E56)</f>
        <v>88</v>
      </c>
      <c r="G56" s="86" t="s">
        <v>12</v>
      </c>
      <c r="H56" s="56">
        <v>29148</v>
      </c>
      <c r="J56" s="60">
        <f t="shared" si="0"/>
        <v>39</v>
      </c>
    </row>
    <row r="57" spans="1:10" ht="19.5">
      <c r="A57" s="26" t="s">
        <v>260</v>
      </c>
      <c r="B57" s="7" t="s">
        <v>26</v>
      </c>
      <c r="C57" s="8">
        <v>9</v>
      </c>
      <c r="D57" s="9">
        <v>39</v>
      </c>
      <c r="E57" s="9">
        <v>49</v>
      </c>
      <c r="F57" s="5">
        <f>SUM(D57+E57)</f>
        <v>88</v>
      </c>
      <c r="G57" s="86" t="s">
        <v>12</v>
      </c>
      <c r="H57" s="56">
        <v>32615</v>
      </c>
      <c r="J57" s="60">
        <f t="shared" si="0"/>
        <v>29</v>
      </c>
    </row>
    <row r="58" spans="1:10" ht="19.5">
      <c r="A58" s="26" t="s">
        <v>47</v>
      </c>
      <c r="B58" s="7" t="s">
        <v>32</v>
      </c>
      <c r="C58" s="8">
        <v>7</v>
      </c>
      <c r="D58" s="9">
        <v>49</v>
      </c>
      <c r="E58" s="9">
        <v>40</v>
      </c>
      <c r="F58" s="5">
        <f>SUM(D58+E58)</f>
        <v>89</v>
      </c>
      <c r="G58" s="86" t="s">
        <v>12</v>
      </c>
      <c r="H58" s="56">
        <v>21493</v>
      </c>
      <c r="J58" s="60">
        <f t="shared" si="0"/>
        <v>60</v>
      </c>
    </row>
    <row r="59" spans="1:10" ht="19.5">
      <c r="A59" s="26" t="s">
        <v>84</v>
      </c>
      <c r="B59" s="7" t="s">
        <v>26</v>
      </c>
      <c r="C59" s="8">
        <v>10</v>
      </c>
      <c r="D59" s="9">
        <v>47</v>
      </c>
      <c r="E59" s="9">
        <v>42</v>
      </c>
      <c r="F59" s="5">
        <f>SUM(D59+E59)</f>
        <v>89</v>
      </c>
      <c r="G59" s="86" t="s">
        <v>12</v>
      </c>
      <c r="H59" s="56">
        <v>18615</v>
      </c>
      <c r="J59" s="60">
        <f t="shared" si="0"/>
        <v>68</v>
      </c>
    </row>
    <row r="60" spans="1:10" ht="19.5">
      <c r="A60" s="26" t="s">
        <v>123</v>
      </c>
      <c r="B60" s="7" t="s">
        <v>32</v>
      </c>
      <c r="C60" s="8">
        <v>14</v>
      </c>
      <c r="D60" s="9">
        <v>45</v>
      </c>
      <c r="E60" s="9">
        <v>45</v>
      </c>
      <c r="F60" s="5">
        <f>SUM(D60+E60)</f>
        <v>90</v>
      </c>
      <c r="G60" s="86" t="s">
        <v>12</v>
      </c>
      <c r="H60" s="56">
        <v>19806</v>
      </c>
      <c r="J60" s="60">
        <f t="shared" si="0"/>
        <v>65</v>
      </c>
    </row>
    <row r="61" spans="1:10" ht="19.5">
      <c r="A61" s="26" t="s">
        <v>96</v>
      </c>
      <c r="B61" s="7" t="s">
        <v>74</v>
      </c>
      <c r="C61" s="8">
        <v>19</v>
      </c>
      <c r="D61" s="9">
        <v>41</v>
      </c>
      <c r="E61" s="9">
        <v>49</v>
      </c>
      <c r="F61" s="5">
        <f>SUM(D61+E61)</f>
        <v>90</v>
      </c>
      <c r="G61" s="86" t="s">
        <v>12</v>
      </c>
      <c r="H61" s="56">
        <v>23449</v>
      </c>
      <c r="J61" s="60">
        <f t="shared" si="0"/>
        <v>55</v>
      </c>
    </row>
    <row r="62" spans="1:10" ht="19.5">
      <c r="A62" s="26" t="s">
        <v>288</v>
      </c>
      <c r="B62" s="7" t="s">
        <v>30</v>
      </c>
      <c r="C62" s="8">
        <v>18</v>
      </c>
      <c r="D62" s="9">
        <v>45</v>
      </c>
      <c r="E62" s="9">
        <v>46</v>
      </c>
      <c r="F62" s="5">
        <f>SUM(D62+E62)</f>
        <v>91</v>
      </c>
      <c r="G62" s="86" t="s">
        <v>12</v>
      </c>
      <c r="H62" s="56">
        <v>20493</v>
      </c>
      <c r="J62" s="60">
        <f t="shared" si="0"/>
        <v>63</v>
      </c>
    </row>
    <row r="63" spans="1:10" ht="19.5">
      <c r="A63" s="26" t="s">
        <v>116</v>
      </c>
      <c r="B63" s="7" t="s">
        <v>32</v>
      </c>
      <c r="C63" s="8">
        <v>8</v>
      </c>
      <c r="D63" s="9">
        <v>48</v>
      </c>
      <c r="E63" s="9">
        <v>44</v>
      </c>
      <c r="F63" s="5">
        <f>SUM(D63+E63)</f>
        <v>92</v>
      </c>
      <c r="G63" s="86" t="s">
        <v>12</v>
      </c>
      <c r="H63" s="56">
        <v>26999</v>
      </c>
      <c r="J63" s="60">
        <f t="shared" si="0"/>
        <v>45</v>
      </c>
    </row>
    <row r="64" spans="1:10" ht="19.5">
      <c r="A64" s="26" t="s">
        <v>266</v>
      </c>
      <c r="B64" s="7" t="s">
        <v>26</v>
      </c>
      <c r="C64" s="8">
        <v>11</v>
      </c>
      <c r="D64" s="9">
        <v>48</v>
      </c>
      <c r="E64" s="9">
        <v>44</v>
      </c>
      <c r="F64" s="5">
        <f>SUM(D64+E64)</f>
        <v>92</v>
      </c>
      <c r="G64" s="86" t="s">
        <v>12</v>
      </c>
      <c r="H64" s="56">
        <v>27724</v>
      </c>
      <c r="J64" s="60">
        <f t="shared" si="0"/>
        <v>43</v>
      </c>
    </row>
    <row r="65" spans="1:10" ht="19.5">
      <c r="A65" s="132" t="s">
        <v>132</v>
      </c>
      <c r="B65" s="7" t="s">
        <v>32</v>
      </c>
      <c r="C65" s="8">
        <v>13</v>
      </c>
      <c r="D65" s="9">
        <v>45</v>
      </c>
      <c r="E65" s="9">
        <v>47</v>
      </c>
      <c r="F65" s="5">
        <f>SUM(D65+E65)</f>
        <v>92</v>
      </c>
      <c r="G65" s="86" t="s">
        <v>12</v>
      </c>
      <c r="H65" s="56">
        <v>23537</v>
      </c>
      <c r="J65" s="60">
        <f t="shared" si="0"/>
        <v>54</v>
      </c>
    </row>
    <row r="66" spans="1:10" ht="19.5">
      <c r="A66" s="26" t="s">
        <v>262</v>
      </c>
      <c r="B66" s="7" t="s">
        <v>26</v>
      </c>
      <c r="C66" s="8">
        <v>10</v>
      </c>
      <c r="D66" s="9">
        <v>43</v>
      </c>
      <c r="E66" s="9">
        <v>49</v>
      </c>
      <c r="F66" s="5">
        <f>SUM(D66+E66)</f>
        <v>92</v>
      </c>
      <c r="G66" s="86" t="s">
        <v>12</v>
      </c>
      <c r="H66" s="56">
        <v>22999</v>
      </c>
      <c r="J66" s="60">
        <f t="shared" si="0"/>
        <v>56</v>
      </c>
    </row>
    <row r="67" spans="1:10" ht="19.5">
      <c r="A67" s="26" t="s">
        <v>267</v>
      </c>
      <c r="B67" s="7" t="s">
        <v>30</v>
      </c>
      <c r="C67" s="8">
        <v>12</v>
      </c>
      <c r="D67" s="9">
        <v>42</v>
      </c>
      <c r="E67" s="9">
        <v>50</v>
      </c>
      <c r="F67" s="5">
        <f>SUM(D67+E67)</f>
        <v>92</v>
      </c>
      <c r="G67" s="86" t="s">
        <v>12</v>
      </c>
      <c r="H67" s="56">
        <v>25118</v>
      </c>
      <c r="J67" s="60">
        <f t="shared" si="0"/>
        <v>50</v>
      </c>
    </row>
    <row r="68" spans="1:10" ht="19.5">
      <c r="A68" s="26" t="s">
        <v>89</v>
      </c>
      <c r="B68" s="7" t="s">
        <v>29</v>
      </c>
      <c r="C68" s="8">
        <v>12</v>
      </c>
      <c r="D68" s="9">
        <v>48</v>
      </c>
      <c r="E68" s="9">
        <v>45</v>
      </c>
      <c r="F68" s="5">
        <f>SUM(D68+E68)</f>
        <v>93</v>
      </c>
      <c r="G68" s="86" t="s">
        <v>12</v>
      </c>
      <c r="H68" s="56">
        <v>24521</v>
      </c>
      <c r="J68" s="60">
        <f t="shared" si="0"/>
        <v>52</v>
      </c>
    </row>
    <row r="69" spans="1:10" ht="19.5">
      <c r="A69" s="26" t="s">
        <v>81</v>
      </c>
      <c r="B69" s="7" t="s">
        <v>26</v>
      </c>
      <c r="C69" s="8">
        <v>8</v>
      </c>
      <c r="D69" s="9">
        <v>47</v>
      </c>
      <c r="E69" s="9">
        <v>46</v>
      </c>
      <c r="F69" s="5">
        <f>SUM(D69+E69)</f>
        <v>93</v>
      </c>
      <c r="G69" s="86" t="s">
        <v>12</v>
      </c>
      <c r="H69" s="56">
        <v>27539</v>
      </c>
      <c r="J69" s="60">
        <f t="shared" si="0"/>
        <v>43</v>
      </c>
    </row>
    <row r="70" spans="1:10" ht="19.5">
      <c r="A70" s="26" t="s">
        <v>80</v>
      </c>
      <c r="B70" s="7" t="s">
        <v>74</v>
      </c>
      <c r="C70" s="8">
        <v>7</v>
      </c>
      <c r="D70" s="9">
        <v>47</v>
      </c>
      <c r="E70" s="9">
        <v>46</v>
      </c>
      <c r="F70" s="5">
        <f>SUM(D70+E70)</f>
        <v>93</v>
      </c>
      <c r="G70" s="86" t="s">
        <v>12</v>
      </c>
      <c r="H70" s="56">
        <v>25706</v>
      </c>
      <c r="J70" s="60">
        <f t="shared" si="0"/>
        <v>48</v>
      </c>
    </row>
    <row r="71" spans="1:10" ht="19.5">
      <c r="A71" s="26" t="s">
        <v>62</v>
      </c>
      <c r="B71" s="7" t="s">
        <v>32</v>
      </c>
      <c r="C71" s="8">
        <v>11</v>
      </c>
      <c r="D71" s="9">
        <v>44</v>
      </c>
      <c r="E71" s="9">
        <v>49</v>
      </c>
      <c r="F71" s="5">
        <f>SUM(D71+E71)</f>
        <v>93</v>
      </c>
      <c r="G71" s="86" t="s">
        <v>12</v>
      </c>
      <c r="H71" s="56">
        <v>28228</v>
      </c>
      <c r="J71" s="60">
        <f t="shared" si="0"/>
        <v>41</v>
      </c>
    </row>
    <row r="72" spans="1:10" ht="19.5">
      <c r="A72" s="26" t="s">
        <v>127</v>
      </c>
      <c r="B72" s="7" t="s">
        <v>32</v>
      </c>
      <c r="C72" s="8">
        <v>17</v>
      </c>
      <c r="D72" s="9">
        <v>46</v>
      </c>
      <c r="E72" s="9">
        <v>48</v>
      </c>
      <c r="F72" s="5">
        <f>SUM(D72+E72)</f>
        <v>94</v>
      </c>
      <c r="G72" s="86" t="s">
        <v>12</v>
      </c>
      <c r="H72" s="56">
        <v>21404</v>
      </c>
      <c r="J72" s="60">
        <f t="shared" si="0"/>
        <v>60</v>
      </c>
    </row>
    <row r="73" spans="1:10" ht="19.5">
      <c r="A73" s="26" t="s">
        <v>85</v>
      </c>
      <c r="B73" s="7" t="s">
        <v>74</v>
      </c>
      <c r="C73" s="8">
        <v>9</v>
      </c>
      <c r="D73" s="9">
        <v>50</v>
      </c>
      <c r="E73" s="9">
        <v>45</v>
      </c>
      <c r="F73" s="5">
        <f>SUM(D73+E73)</f>
        <v>95</v>
      </c>
      <c r="G73" s="86" t="s">
        <v>12</v>
      </c>
      <c r="H73" s="56">
        <v>26439</v>
      </c>
      <c r="J73" s="60">
        <f t="shared" si="0"/>
        <v>46</v>
      </c>
    </row>
    <row r="74" spans="1:10" ht="19.5">
      <c r="A74" s="26" t="s">
        <v>117</v>
      </c>
      <c r="B74" s="7" t="s">
        <v>74</v>
      </c>
      <c r="C74" s="8">
        <v>6</v>
      </c>
      <c r="D74" s="9">
        <v>49</v>
      </c>
      <c r="E74" s="9">
        <v>46</v>
      </c>
      <c r="F74" s="5">
        <f>SUM(D74+E74)</f>
        <v>95</v>
      </c>
      <c r="G74" s="86" t="s">
        <v>12</v>
      </c>
      <c r="H74" s="56">
        <v>27443</v>
      </c>
      <c r="J74" s="60">
        <f t="shared" si="0"/>
        <v>44</v>
      </c>
    </row>
    <row r="75" spans="1:10" ht="19.5">
      <c r="A75" s="26" t="s">
        <v>126</v>
      </c>
      <c r="B75" s="7" t="s">
        <v>26</v>
      </c>
      <c r="C75" s="8">
        <v>16</v>
      </c>
      <c r="D75" s="9">
        <v>48</v>
      </c>
      <c r="E75" s="9">
        <v>47</v>
      </c>
      <c r="F75" s="5">
        <f>SUM(D75+E75)</f>
        <v>95</v>
      </c>
      <c r="G75" s="86" t="s">
        <v>12</v>
      </c>
      <c r="H75" s="56">
        <v>28655</v>
      </c>
      <c r="J75" s="60">
        <f t="shared" si="0"/>
        <v>40</v>
      </c>
    </row>
    <row r="76" spans="1:10" ht="19.5">
      <c r="A76" s="26" t="s">
        <v>258</v>
      </c>
      <c r="B76" s="7" t="s">
        <v>254</v>
      </c>
      <c r="C76" s="8">
        <v>9</v>
      </c>
      <c r="D76" s="9">
        <v>46</v>
      </c>
      <c r="E76" s="9">
        <v>49</v>
      </c>
      <c r="F76" s="5">
        <f>SUM(D76+E76)</f>
        <v>95</v>
      </c>
      <c r="G76" s="86" t="s">
        <v>12</v>
      </c>
      <c r="H76" s="56">
        <v>28403</v>
      </c>
      <c r="J76" s="60">
        <f t="shared" ref="J76:J120" si="1" xml:space="preserve"> DATEDIF(H76,$J$6,"y")</f>
        <v>41</v>
      </c>
    </row>
    <row r="77" spans="1:10" ht="19.5">
      <c r="A77" s="26" t="s">
        <v>263</v>
      </c>
      <c r="B77" s="7" t="s">
        <v>26</v>
      </c>
      <c r="C77" s="8">
        <v>10</v>
      </c>
      <c r="D77" s="9">
        <v>46</v>
      </c>
      <c r="E77" s="9">
        <v>49</v>
      </c>
      <c r="F77" s="5">
        <f>SUM(D77+E77)</f>
        <v>95</v>
      </c>
      <c r="G77" s="86" t="s">
        <v>12</v>
      </c>
      <c r="H77" s="56">
        <v>25169</v>
      </c>
      <c r="J77" s="60">
        <f t="shared" si="1"/>
        <v>50</v>
      </c>
    </row>
    <row r="78" spans="1:10" ht="19.5">
      <c r="A78" s="26" t="s">
        <v>285</v>
      </c>
      <c r="B78" s="7" t="s">
        <v>28</v>
      </c>
      <c r="C78" s="8">
        <v>16</v>
      </c>
      <c r="D78" s="9">
        <v>45</v>
      </c>
      <c r="E78" s="9">
        <v>50</v>
      </c>
      <c r="F78" s="5">
        <f>SUM(D78+E78)</f>
        <v>95</v>
      </c>
      <c r="G78" s="86" t="s">
        <v>12</v>
      </c>
      <c r="H78" s="56">
        <v>24030</v>
      </c>
      <c r="J78" s="60">
        <f t="shared" si="1"/>
        <v>53</v>
      </c>
    </row>
    <row r="79" spans="1:10" ht="19.5">
      <c r="A79" s="26" t="s">
        <v>275</v>
      </c>
      <c r="B79" s="7" t="s">
        <v>32</v>
      </c>
      <c r="C79" s="8">
        <v>14</v>
      </c>
      <c r="D79" s="9">
        <v>44</v>
      </c>
      <c r="E79" s="9">
        <v>51</v>
      </c>
      <c r="F79" s="5">
        <f>SUM(D79+E79)</f>
        <v>95</v>
      </c>
      <c r="G79" s="86" t="s">
        <v>12</v>
      </c>
      <c r="H79" s="56">
        <v>27011</v>
      </c>
      <c r="J79" s="60">
        <f t="shared" si="1"/>
        <v>45</v>
      </c>
    </row>
    <row r="80" spans="1:10" ht="19.5">
      <c r="A80" s="26" t="s">
        <v>125</v>
      </c>
      <c r="B80" s="7" t="s">
        <v>32</v>
      </c>
      <c r="C80" s="8">
        <v>15</v>
      </c>
      <c r="D80" s="9">
        <v>50</v>
      </c>
      <c r="E80" s="9">
        <v>46</v>
      </c>
      <c r="F80" s="5">
        <f>SUM(D80+E80)</f>
        <v>96</v>
      </c>
      <c r="G80" s="86" t="s">
        <v>12</v>
      </c>
      <c r="H80" s="56">
        <v>22263</v>
      </c>
      <c r="J80" s="60">
        <f t="shared" si="1"/>
        <v>58</v>
      </c>
    </row>
    <row r="81" spans="1:10" ht="19.5">
      <c r="A81" s="26" t="s">
        <v>303</v>
      </c>
      <c r="B81" s="7" t="s">
        <v>74</v>
      </c>
      <c r="C81" s="8">
        <v>9</v>
      </c>
      <c r="D81" s="9">
        <v>47</v>
      </c>
      <c r="E81" s="9">
        <v>49</v>
      </c>
      <c r="F81" s="5">
        <f>SUM(D81+E81)</f>
        <v>96</v>
      </c>
      <c r="G81" s="86" t="s">
        <v>12</v>
      </c>
      <c r="H81" s="56">
        <v>28264</v>
      </c>
      <c r="J81" s="60">
        <f t="shared" si="1"/>
        <v>41</v>
      </c>
    </row>
    <row r="82" spans="1:10" ht="19.5">
      <c r="A82" s="26" t="s">
        <v>280</v>
      </c>
      <c r="B82" s="7" t="s">
        <v>32</v>
      </c>
      <c r="C82" s="8">
        <v>15</v>
      </c>
      <c r="D82" s="9">
        <v>46</v>
      </c>
      <c r="E82" s="9">
        <v>50</v>
      </c>
      <c r="F82" s="5">
        <f>SUM(D82+E82)</f>
        <v>96</v>
      </c>
      <c r="G82" s="86" t="s">
        <v>12</v>
      </c>
      <c r="H82" s="56">
        <v>21309</v>
      </c>
      <c r="J82" s="60">
        <f t="shared" si="1"/>
        <v>60</v>
      </c>
    </row>
    <row r="83" spans="1:10" ht="19.5">
      <c r="A83" s="26" t="s">
        <v>86</v>
      </c>
      <c r="B83" s="7" t="s">
        <v>74</v>
      </c>
      <c r="C83" s="8">
        <v>12</v>
      </c>
      <c r="D83" s="9">
        <v>45</v>
      </c>
      <c r="E83" s="9">
        <v>51</v>
      </c>
      <c r="F83" s="5">
        <f>SUM(D83+E83)</f>
        <v>96</v>
      </c>
      <c r="G83" s="86" t="s">
        <v>12</v>
      </c>
      <c r="H83" s="56">
        <v>20369</v>
      </c>
      <c r="J83" s="60">
        <f t="shared" si="1"/>
        <v>63</v>
      </c>
    </row>
    <row r="84" spans="1:10" ht="19.5">
      <c r="A84" s="26" t="s">
        <v>290</v>
      </c>
      <c r="B84" s="7" t="s">
        <v>28</v>
      </c>
      <c r="C84" s="8">
        <v>18</v>
      </c>
      <c r="D84" s="9">
        <v>49</v>
      </c>
      <c r="E84" s="9">
        <v>48</v>
      </c>
      <c r="F84" s="5">
        <f>SUM(D84+E84)</f>
        <v>97</v>
      </c>
      <c r="G84" s="86" t="s">
        <v>12</v>
      </c>
      <c r="H84" s="56">
        <v>17499</v>
      </c>
      <c r="J84" s="60">
        <f t="shared" si="1"/>
        <v>71</v>
      </c>
    </row>
    <row r="85" spans="1:10" ht="19.5">
      <c r="A85" s="26" t="s">
        <v>256</v>
      </c>
      <c r="B85" s="7" t="s">
        <v>32</v>
      </c>
      <c r="C85" s="8">
        <v>9</v>
      </c>
      <c r="D85" s="9">
        <v>47</v>
      </c>
      <c r="E85" s="9">
        <v>50</v>
      </c>
      <c r="F85" s="5">
        <f>SUM(D85+E85)</f>
        <v>97</v>
      </c>
      <c r="G85" s="86" t="s">
        <v>12</v>
      </c>
      <c r="H85" s="56">
        <v>28013</v>
      </c>
      <c r="J85" s="60">
        <f t="shared" si="1"/>
        <v>42</v>
      </c>
    </row>
    <row r="86" spans="1:10" ht="19.5">
      <c r="A86" s="26" t="s">
        <v>284</v>
      </c>
      <c r="B86" s="7" t="s">
        <v>30</v>
      </c>
      <c r="C86" s="8">
        <v>16</v>
      </c>
      <c r="D86" s="9">
        <v>47</v>
      </c>
      <c r="E86" s="9">
        <v>50</v>
      </c>
      <c r="F86" s="5">
        <f>SUM(D86+E86)</f>
        <v>97</v>
      </c>
      <c r="G86" s="86" t="s">
        <v>12</v>
      </c>
      <c r="H86" s="56">
        <v>22895</v>
      </c>
      <c r="J86" s="60">
        <f t="shared" si="1"/>
        <v>56</v>
      </c>
    </row>
    <row r="87" spans="1:10" ht="19.5">
      <c r="A87" s="26" t="s">
        <v>287</v>
      </c>
      <c r="B87" s="7" t="s">
        <v>32</v>
      </c>
      <c r="C87" s="8">
        <v>17</v>
      </c>
      <c r="D87" s="9">
        <v>48</v>
      </c>
      <c r="E87" s="9">
        <v>50</v>
      </c>
      <c r="F87" s="5">
        <f>SUM(D87+E87)</f>
        <v>98</v>
      </c>
      <c r="G87" s="86" t="s">
        <v>12</v>
      </c>
      <c r="H87" s="56">
        <v>26038</v>
      </c>
      <c r="J87" s="60">
        <f t="shared" si="1"/>
        <v>47</v>
      </c>
    </row>
    <row r="88" spans="1:10" ht="19.5">
      <c r="A88" s="26" t="s">
        <v>90</v>
      </c>
      <c r="B88" s="7" t="s">
        <v>32</v>
      </c>
      <c r="C88" s="8">
        <v>12</v>
      </c>
      <c r="D88" s="9">
        <v>51</v>
      </c>
      <c r="E88" s="9">
        <v>48</v>
      </c>
      <c r="F88" s="5">
        <f>SUM(D88+E88)</f>
        <v>99</v>
      </c>
      <c r="G88" s="86" t="s">
        <v>12</v>
      </c>
      <c r="H88" s="56">
        <v>22617</v>
      </c>
      <c r="J88" s="60">
        <f t="shared" si="1"/>
        <v>57</v>
      </c>
    </row>
    <row r="89" spans="1:10" ht="19.5">
      <c r="A89" s="26" t="s">
        <v>274</v>
      </c>
      <c r="B89" s="7" t="s">
        <v>26</v>
      </c>
      <c r="C89" s="8">
        <v>14</v>
      </c>
      <c r="D89" s="9">
        <v>49</v>
      </c>
      <c r="E89" s="9">
        <v>50</v>
      </c>
      <c r="F89" s="5">
        <f>SUM(D89+E89)</f>
        <v>99</v>
      </c>
      <c r="G89" s="86" t="s">
        <v>12</v>
      </c>
      <c r="H89" s="56">
        <v>18816</v>
      </c>
      <c r="J89" s="60">
        <f t="shared" si="1"/>
        <v>67</v>
      </c>
    </row>
    <row r="90" spans="1:10" ht="19.5">
      <c r="A90" s="26" t="s">
        <v>297</v>
      </c>
      <c r="B90" s="7" t="s">
        <v>26</v>
      </c>
      <c r="C90" s="8">
        <v>19</v>
      </c>
      <c r="D90" s="9">
        <v>48</v>
      </c>
      <c r="E90" s="9">
        <v>51</v>
      </c>
      <c r="F90" s="5">
        <f>SUM(D90+E90)</f>
        <v>99</v>
      </c>
      <c r="G90" s="86" t="s">
        <v>12</v>
      </c>
      <c r="H90" s="56">
        <v>22238</v>
      </c>
      <c r="J90" s="60">
        <f t="shared" si="1"/>
        <v>58</v>
      </c>
    </row>
    <row r="91" spans="1:10" ht="19.5">
      <c r="A91" s="26" t="s">
        <v>269</v>
      </c>
      <c r="B91" s="7" t="s">
        <v>26</v>
      </c>
      <c r="C91" s="8">
        <v>12</v>
      </c>
      <c r="D91" s="9">
        <v>43</v>
      </c>
      <c r="E91" s="9">
        <v>56</v>
      </c>
      <c r="F91" s="5">
        <f>SUM(D91+E91)</f>
        <v>99</v>
      </c>
      <c r="G91" s="86" t="s">
        <v>12</v>
      </c>
      <c r="H91" s="56">
        <v>29561</v>
      </c>
      <c r="J91" s="60">
        <f t="shared" si="1"/>
        <v>38</v>
      </c>
    </row>
    <row r="92" spans="1:10" ht="19.5">
      <c r="A92" s="26" t="s">
        <v>286</v>
      </c>
      <c r="B92" s="7" t="s">
        <v>26</v>
      </c>
      <c r="C92" s="8">
        <v>16</v>
      </c>
      <c r="D92" s="9">
        <v>50</v>
      </c>
      <c r="E92" s="9">
        <v>50</v>
      </c>
      <c r="F92" s="5">
        <f>SUM(D92+E92)</f>
        <v>100</v>
      </c>
      <c r="G92" s="86" t="s">
        <v>12</v>
      </c>
      <c r="H92" s="56">
        <v>28384</v>
      </c>
      <c r="J92" s="60">
        <f t="shared" si="1"/>
        <v>41</v>
      </c>
    </row>
    <row r="93" spans="1:10" ht="19.5">
      <c r="A93" s="26" t="s">
        <v>91</v>
      </c>
      <c r="B93" s="7" t="s">
        <v>74</v>
      </c>
      <c r="C93" s="8">
        <v>11</v>
      </c>
      <c r="D93" s="9">
        <v>50</v>
      </c>
      <c r="E93" s="9">
        <v>50</v>
      </c>
      <c r="F93" s="5">
        <f>SUM(D93+E93)</f>
        <v>100</v>
      </c>
      <c r="G93" s="86" t="s">
        <v>12</v>
      </c>
      <c r="H93" s="56">
        <v>24928</v>
      </c>
      <c r="J93" s="60">
        <f t="shared" si="1"/>
        <v>51</v>
      </c>
    </row>
    <row r="94" spans="1:10" ht="19.5">
      <c r="A94" s="26" t="s">
        <v>95</v>
      </c>
      <c r="B94" s="7" t="s">
        <v>29</v>
      </c>
      <c r="C94" s="8">
        <v>17</v>
      </c>
      <c r="D94" s="9">
        <v>49</v>
      </c>
      <c r="E94" s="9">
        <v>51</v>
      </c>
      <c r="F94" s="5">
        <f>SUM(D94+E94)</f>
        <v>100</v>
      </c>
      <c r="G94" s="86" t="s">
        <v>12</v>
      </c>
      <c r="H94" s="56">
        <v>25152</v>
      </c>
      <c r="J94" s="60">
        <f t="shared" si="1"/>
        <v>50</v>
      </c>
    </row>
    <row r="95" spans="1:10" ht="19.5">
      <c r="A95" s="26" t="s">
        <v>92</v>
      </c>
      <c r="B95" s="7" t="s">
        <v>32</v>
      </c>
      <c r="C95" s="8">
        <v>14</v>
      </c>
      <c r="D95" s="9">
        <v>48</v>
      </c>
      <c r="E95" s="9">
        <v>52</v>
      </c>
      <c r="F95" s="5">
        <f>SUM(D95+E95)</f>
        <v>100</v>
      </c>
      <c r="G95" s="86" t="s">
        <v>12</v>
      </c>
      <c r="H95" s="56">
        <v>22845</v>
      </c>
      <c r="J95" s="60">
        <f t="shared" si="1"/>
        <v>56</v>
      </c>
    </row>
    <row r="96" spans="1:10" ht="19.5">
      <c r="A96" s="26" t="s">
        <v>277</v>
      </c>
      <c r="B96" s="7" t="s">
        <v>26</v>
      </c>
      <c r="C96" s="8">
        <v>14</v>
      </c>
      <c r="D96" s="9">
        <v>48</v>
      </c>
      <c r="E96" s="9">
        <v>52</v>
      </c>
      <c r="F96" s="5">
        <f>SUM(D96+E96)</f>
        <v>100</v>
      </c>
      <c r="G96" s="86" t="s">
        <v>12</v>
      </c>
      <c r="H96" s="56">
        <v>21383</v>
      </c>
      <c r="J96" s="60">
        <f t="shared" si="1"/>
        <v>60</v>
      </c>
    </row>
    <row r="97" spans="1:10" ht="19.5">
      <c r="A97" s="26" t="s">
        <v>271</v>
      </c>
      <c r="B97" s="7" t="s">
        <v>28</v>
      </c>
      <c r="C97" s="8">
        <v>13</v>
      </c>
      <c r="D97" s="9">
        <v>45</v>
      </c>
      <c r="E97" s="9">
        <v>55</v>
      </c>
      <c r="F97" s="5">
        <f>SUM(D97+E97)</f>
        <v>100</v>
      </c>
      <c r="G97" s="86" t="s">
        <v>12</v>
      </c>
      <c r="H97" s="56">
        <v>21554</v>
      </c>
      <c r="J97" s="60">
        <f t="shared" si="1"/>
        <v>60</v>
      </c>
    </row>
    <row r="98" spans="1:10" ht="19.5">
      <c r="A98" s="26" t="s">
        <v>99</v>
      </c>
      <c r="B98" s="7" t="s">
        <v>26</v>
      </c>
      <c r="C98" s="8">
        <v>25</v>
      </c>
      <c r="D98" s="9">
        <v>51</v>
      </c>
      <c r="E98" s="9">
        <v>50</v>
      </c>
      <c r="F98" s="5">
        <f>SUM(D98+E98)</f>
        <v>101</v>
      </c>
      <c r="G98" s="86" t="s">
        <v>12</v>
      </c>
      <c r="H98" s="56">
        <v>28143</v>
      </c>
      <c r="J98" s="60">
        <f t="shared" si="1"/>
        <v>42</v>
      </c>
    </row>
    <row r="99" spans="1:10" ht="19.5">
      <c r="A99" s="26" t="s">
        <v>295</v>
      </c>
      <c r="B99" s="7" t="s">
        <v>30</v>
      </c>
      <c r="C99" s="8">
        <v>19</v>
      </c>
      <c r="D99" s="9">
        <v>49</v>
      </c>
      <c r="E99" s="9">
        <v>53</v>
      </c>
      <c r="F99" s="5">
        <f>SUM(D99+E99)</f>
        <v>102</v>
      </c>
      <c r="G99" s="86" t="s">
        <v>12</v>
      </c>
      <c r="H99" s="56">
        <v>23388</v>
      </c>
      <c r="J99" s="60">
        <f t="shared" si="1"/>
        <v>55</v>
      </c>
    </row>
    <row r="100" spans="1:10" ht="19.5">
      <c r="A100" s="26" t="s">
        <v>299</v>
      </c>
      <c r="B100" s="7" t="s">
        <v>30</v>
      </c>
      <c r="C100" s="8">
        <v>21</v>
      </c>
      <c r="D100" s="9">
        <v>47</v>
      </c>
      <c r="E100" s="9">
        <v>55</v>
      </c>
      <c r="F100" s="5">
        <f>SUM(D100+E100)</f>
        <v>102</v>
      </c>
      <c r="G100" s="86" t="s">
        <v>12</v>
      </c>
      <c r="H100" s="56">
        <v>21119</v>
      </c>
      <c r="J100" s="60">
        <f t="shared" si="1"/>
        <v>61</v>
      </c>
    </row>
    <row r="101" spans="1:10" ht="19.5">
      <c r="A101" s="26" t="s">
        <v>164</v>
      </c>
      <c r="B101" s="7" t="s">
        <v>30</v>
      </c>
      <c r="C101" s="8">
        <v>14</v>
      </c>
      <c r="D101" s="9">
        <v>56</v>
      </c>
      <c r="E101" s="9">
        <v>47</v>
      </c>
      <c r="F101" s="5">
        <f>SUM(D101+E101)</f>
        <v>103</v>
      </c>
      <c r="G101" s="86" t="s">
        <v>12</v>
      </c>
      <c r="H101" s="56">
        <v>20260</v>
      </c>
      <c r="J101" s="60">
        <f t="shared" si="1"/>
        <v>63</v>
      </c>
    </row>
    <row r="102" spans="1:10" ht="19.5">
      <c r="A102" s="26" t="s">
        <v>283</v>
      </c>
      <c r="B102" s="7" t="s">
        <v>254</v>
      </c>
      <c r="C102" s="8">
        <v>16</v>
      </c>
      <c r="D102" s="9">
        <v>54</v>
      </c>
      <c r="E102" s="9">
        <v>50</v>
      </c>
      <c r="F102" s="5">
        <f>SUM(D102+E102)</f>
        <v>104</v>
      </c>
      <c r="G102" s="86" t="s">
        <v>12</v>
      </c>
      <c r="H102" s="56">
        <v>21546</v>
      </c>
      <c r="J102" s="60">
        <f t="shared" si="1"/>
        <v>60</v>
      </c>
    </row>
    <row r="103" spans="1:10" ht="19.5">
      <c r="A103" s="26" t="s">
        <v>293</v>
      </c>
      <c r="B103" s="7" t="s">
        <v>28</v>
      </c>
      <c r="C103" s="8">
        <v>18</v>
      </c>
      <c r="D103" s="9">
        <v>54</v>
      </c>
      <c r="E103" s="9">
        <v>50</v>
      </c>
      <c r="F103" s="5">
        <f>SUM(D103+E103)</f>
        <v>104</v>
      </c>
      <c r="G103" s="86" t="s">
        <v>12</v>
      </c>
      <c r="H103" s="56">
        <v>22058</v>
      </c>
      <c r="J103" s="60">
        <f t="shared" si="1"/>
        <v>58</v>
      </c>
    </row>
    <row r="104" spans="1:10" ht="19.5">
      <c r="A104" s="26" t="s">
        <v>97</v>
      </c>
      <c r="B104" s="7" t="s">
        <v>26</v>
      </c>
      <c r="C104" s="8">
        <v>20</v>
      </c>
      <c r="D104" s="9">
        <v>51</v>
      </c>
      <c r="E104" s="9">
        <v>53</v>
      </c>
      <c r="F104" s="5">
        <f>SUM(D104+E104)</f>
        <v>104</v>
      </c>
      <c r="G104" s="86" t="s">
        <v>12</v>
      </c>
      <c r="H104" s="56">
        <v>26755</v>
      </c>
      <c r="J104" s="60">
        <f t="shared" si="1"/>
        <v>46</v>
      </c>
    </row>
    <row r="105" spans="1:10" ht="19.5">
      <c r="A105" s="26" t="s">
        <v>93</v>
      </c>
      <c r="B105" s="7" t="s">
        <v>26</v>
      </c>
      <c r="C105" s="8">
        <v>16</v>
      </c>
      <c r="D105" s="9">
        <v>53</v>
      </c>
      <c r="E105" s="9">
        <v>53</v>
      </c>
      <c r="F105" s="5">
        <f>SUM(D105+E105)</f>
        <v>106</v>
      </c>
      <c r="G105" s="86" t="s">
        <v>12</v>
      </c>
      <c r="H105" s="56">
        <v>27121</v>
      </c>
      <c r="J105" s="60">
        <f t="shared" si="1"/>
        <v>44</v>
      </c>
    </row>
    <row r="106" spans="1:10" ht="19.5">
      <c r="A106" s="26" t="s">
        <v>289</v>
      </c>
      <c r="B106" s="7" t="s">
        <v>254</v>
      </c>
      <c r="C106" s="8">
        <v>18</v>
      </c>
      <c r="D106" s="9">
        <v>53</v>
      </c>
      <c r="E106" s="9">
        <v>53</v>
      </c>
      <c r="F106" s="5">
        <f>SUM(D106+E106)</f>
        <v>106</v>
      </c>
      <c r="G106" s="86" t="s">
        <v>12</v>
      </c>
      <c r="H106" s="56">
        <v>23400</v>
      </c>
      <c r="J106" s="60">
        <f t="shared" si="1"/>
        <v>55</v>
      </c>
    </row>
    <row r="107" spans="1:10" ht="19.5">
      <c r="A107" s="26" t="s">
        <v>128</v>
      </c>
      <c r="B107" s="7" t="s">
        <v>74</v>
      </c>
      <c r="C107" s="8">
        <v>19</v>
      </c>
      <c r="D107" s="9">
        <v>50</v>
      </c>
      <c r="E107" s="9">
        <v>57</v>
      </c>
      <c r="F107" s="5">
        <f>SUM(D107+E107)</f>
        <v>107</v>
      </c>
      <c r="G107" s="86" t="s">
        <v>12</v>
      </c>
      <c r="H107" s="56">
        <v>19578</v>
      </c>
      <c r="J107" s="60">
        <f t="shared" si="1"/>
        <v>65</v>
      </c>
    </row>
    <row r="108" spans="1:10" ht="19.5">
      <c r="A108" s="26" t="s">
        <v>296</v>
      </c>
      <c r="B108" s="7" t="s">
        <v>28</v>
      </c>
      <c r="C108" s="8">
        <v>19</v>
      </c>
      <c r="D108" s="9">
        <v>54</v>
      </c>
      <c r="E108" s="9">
        <v>54</v>
      </c>
      <c r="F108" s="5">
        <f>SUM(D108+E108)</f>
        <v>108</v>
      </c>
      <c r="G108" s="86" t="s">
        <v>12</v>
      </c>
      <c r="H108" s="56">
        <v>23497</v>
      </c>
      <c r="J108" s="60">
        <f t="shared" si="1"/>
        <v>54</v>
      </c>
    </row>
    <row r="109" spans="1:10" ht="19.5">
      <c r="A109" s="26" t="s">
        <v>305</v>
      </c>
      <c r="B109" s="7" t="s">
        <v>30</v>
      </c>
      <c r="C109" s="8">
        <v>25</v>
      </c>
      <c r="D109" s="9">
        <v>52</v>
      </c>
      <c r="E109" s="9">
        <v>56</v>
      </c>
      <c r="F109" s="5">
        <f>SUM(D109+E109)</f>
        <v>108</v>
      </c>
      <c r="G109" s="86" t="s">
        <v>12</v>
      </c>
      <c r="H109" s="56">
        <v>16709</v>
      </c>
      <c r="J109" s="60">
        <f t="shared" si="1"/>
        <v>73</v>
      </c>
    </row>
    <row r="110" spans="1:10" ht="19.5">
      <c r="A110" s="26" t="s">
        <v>294</v>
      </c>
      <c r="B110" s="7" t="s">
        <v>32</v>
      </c>
      <c r="C110" s="8">
        <v>19</v>
      </c>
      <c r="D110" s="9">
        <v>58</v>
      </c>
      <c r="E110" s="9">
        <v>51</v>
      </c>
      <c r="F110" s="5">
        <f>SUM(D110+E110)</f>
        <v>109</v>
      </c>
      <c r="G110" s="86" t="s">
        <v>12</v>
      </c>
      <c r="H110" s="56">
        <v>27177</v>
      </c>
      <c r="J110" s="60">
        <f t="shared" si="1"/>
        <v>44</v>
      </c>
    </row>
    <row r="111" spans="1:10" ht="19.5">
      <c r="A111" s="26" t="s">
        <v>73</v>
      </c>
      <c r="B111" s="7" t="s">
        <v>26</v>
      </c>
      <c r="C111" s="8">
        <v>20</v>
      </c>
      <c r="D111" s="9">
        <v>56</v>
      </c>
      <c r="E111" s="9">
        <v>54</v>
      </c>
      <c r="F111" s="5">
        <f>SUM(D111+E111)</f>
        <v>110</v>
      </c>
      <c r="G111" s="86" t="s">
        <v>12</v>
      </c>
      <c r="H111" s="56">
        <v>15914</v>
      </c>
      <c r="J111" s="60">
        <f t="shared" si="1"/>
        <v>75</v>
      </c>
    </row>
    <row r="112" spans="1:10" ht="19.5">
      <c r="A112" s="26" t="s">
        <v>131</v>
      </c>
      <c r="B112" s="7" t="s">
        <v>32</v>
      </c>
      <c r="C112" s="8">
        <v>25</v>
      </c>
      <c r="D112" s="9">
        <v>50</v>
      </c>
      <c r="E112" s="9">
        <v>60</v>
      </c>
      <c r="F112" s="5">
        <f>SUM(D112+E112)</f>
        <v>110</v>
      </c>
      <c r="G112" s="86" t="s">
        <v>12</v>
      </c>
      <c r="H112" s="56">
        <v>26045</v>
      </c>
      <c r="J112" s="60">
        <f t="shared" si="1"/>
        <v>47</v>
      </c>
    </row>
    <row r="113" spans="1:10" ht="19.5">
      <c r="A113" s="26" t="s">
        <v>292</v>
      </c>
      <c r="B113" s="7" t="s">
        <v>32</v>
      </c>
      <c r="C113" s="8">
        <v>18</v>
      </c>
      <c r="D113" s="9">
        <v>50</v>
      </c>
      <c r="E113" s="9">
        <v>61</v>
      </c>
      <c r="F113" s="5">
        <f>SUM(D113+E113)</f>
        <v>111</v>
      </c>
      <c r="G113" s="86" t="s">
        <v>12</v>
      </c>
      <c r="H113" s="56">
        <v>26522</v>
      </c>
      <c r="J113" s="60">
        <f t="shared" si="1"/>
        <v>46</v>
      </c>
    </row>
    <row r="114" spans="1:10" ht="19.5">
      <c r="A114" s="132" t="s">
        <v>101</v>
      </c>
      <c r="B114" s="7" t="s">
        <v>32</v>
      </c>
      <c r="C114" s="8">
        <v>23</v>
      </c>
      <c r="D114" s="9">
        <v>57</v>
      </c>
      <c r="E114" s="9">
        <v>55</v>
      </c>
      <c r="F114" s="5">
        <f>SUM(D114+E114)</f>
        <v>112</v>
      </c>
      <c r="G114" s="86" t="s">
        <v>12</v>
      </c>
      <c r="H114" s="56">
        <v>24186</v>
      </c>
      <c r="J114" s="60">
        <f t="shared" si="1"/>
        <v>53</v>
      </c>
    </row>
    <row r="115" spans="1:10" ht="19.5">
      <c r="A115" s="26" t="s">
        <v>130</v>
      </c>
      <c r="B115" s="7" t="s">
        <v>32</v>
      </c>
      <c r="C115" s="8">
        <v>24</v>
      </c>
      <c r="D115" s="9">
        <v>56</v>
      </c>
      <c r="E115" s="9">
        <v>57</v>
      </c>
      <c r="F115" s="5">
        <f>SUM(D115+E115)</f>
        <v>113</v>
      </c>
      <c r="G115" s="86" t="s">
        <v>12</v>
      </c>
      <c r="H115" s="56">
        <v>21738</v>
      </c>
      <c r="J115" s="60">
        <f t="shared" si="1"/>
        <v>59</v>
      </c>
    </row>
    <row r="116" spans="1:10" ht="19.5">
      <c r="A116" s="26" t="s">
        <v>306</v>
      </c>
      <c r="B116" s="7" t="s">
        <v>39</v>
      </c>
      <c r="C116" s="8">
        <v>25</v>
      </c>
      <c r="D116" s="9">
        <v>55</v>
      </c>
      <c r="E116" s="9">
        <v>58</v>
      </c>
      <c r="F116" s="5">
        <f>SUM(D116+E116)</f>
        <v>113</v>
      </c>
      <c r="G116" s="86" t="s">
        <v>12</v>
      </c>
      <c r="H116" s="56">
        <v>27856</v>
      </c>
      <c r="J116" s="60">
        <f t="shared" si="1"/>
        <v>42</v>
      </c>
    </row>
    <row r="117" spans="1:10" ht="19.5">
      <c r="A117" s="26" t="s">
        <v>129</v>
      </c>
      <c r="B117" s="7" t="s">
        <v>32</v>
      </c>
      <c r="C117" s="8">
        <v>21</v>
      </c>
      <c r="D117" s="9">
        <v>58</v>
      </c>
      <c r="E117" s="9">
        <v>56</v>
      </c>
      <c r="F117" s="5">
        <f>SUM(D117+E117)</f>
        <v>114</v>
      </c>
      <c r="G117" s="86" t="s">
        <v>12</v>
      </c>
      <c r="H117" s="56">
        <v>19633</v>
      </c>
      <c r="J117" s="60">
        <f t="shared" si="1"/>
        <v>65</v>
      </c>
    </row>
    <row r="118" spans="1:10" ht="19.5">
      <c r="A118" s="26" t="s">
        <v>307</v>
      </c>
      <c r="B118" s="7" t="s">
        <v>26</v>
      </c>
      <c r="C118" s="8">
        <v>31</v>
      </c>
      <c r="D118" s="9">
        <v>55</v>
      </c>
      <c r="E118" s="9">
        <v>59</v>
      </c>
      <c r="F118" s="5">
        <f>SUM(D118+E118)</f>
        <v>114</v>
      </c>
      <c r="G118" s="86" t="s">
        <v>12</v>
      </c>
      <c r="H118" s="56">
        <v>20219</v>
      </c>
      <c r="J118" s="60">
        <f t="shared" si="1"/>
        <v>63</v>
      </c>
    </row>
    <row r="119" spans="1:10" ht="19.5">
      <c r="A119" s="26" t="s">
        <v>100</v>
      </c>
      <c r="B119" s="7" t="s">
        <v>74</v>
      </c>
      <c r="C119" s="8">
        <v>29</v>
      </c>
      <c r="D119" s="9">
        <v>54</v>
      </c>
      <c r="E119" s="9">
        <v>60</v>
      </c>
      <c r="F119" s="5">
        <f>SUM(D119+E119)</f>
        <v>114</v>
      </c>
      <c r="G119" s="86" t="s">
        <v>12</v>
      </c>
      <c r="H119" s="56">
        <v>21932</v>
      </c>
      <c r="J119" s="60">
        <f t="shared" si="1"/>
        <v>59</v>
      </c>
    </row>
    <row r="120" spans="1:10" ht="20.25" thickBot="1">
      <c r="A120" s="133" t="s">
        <v>308</v>
      </c>
      <c r="B120" s="121" t="s">
        <v>26</v>
      </c>
      <c r="C120" s="122">
        <v>28</v>
      </c>
      <c r="D120" s="123">
        <v>65</v>
      </c>
      <c r="E120" s="123">
        <v>59</v>
      </c>
      <c r="F120" s="124">
        <f>SUM(D120+E120)</f>
        <v>124</v>
      </c>
      <c r="G120" s="129" t="s">
        <v>12</v>
      </c>
      <c r="H120" s="126">
        <v>19281</v>
      </c>
      <c r="J120" s="60">
        <f t="shared" si="1"/>
        <v>66</v>
      </c>
    </row>
  </sheetData>
  <sortState ref="A10:H120">
    <sortCondition ref="F10:F120"/>
    <sortCondition ref="E10:E120"/>
    <sortCondition ref="D10:D120"/>
  </sortState>
  <mergeCells count="8">
    <mergeCell ref="A6:G6"/>
    <mergeCell ref="A7:G7"/>
    <mergeCell ref="A8:G8"/>
    <mergeCell ref="A1:G1"/>
    <mergeCell ref="A2:G2"/>
    <mergeCell ref="A3:G3"/>
    <mergeCell ref="A5:G5"/>
    <mergeCell ref="A4:G4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47"/>
  <sheetViews>
    <sheetView zoomScale="85" zoomScaleNormal="85" workbookViewId="0">
      <selection sqref="A1:G1"/>
    </sheetView>
  </sheetViews>
  <sheetFormatPr baseColWidth="10" defaultRowHeight="12.75"/>
  <cols>
    <col min="1" max="1" width="45.28515625" bestFit="1" customWidth="1"/>
    <col min="2" max="2" width="11.140625" bestFit="1" customWidth="1"/>
    <col min="3" max="3" width="4.42578125" bestFit="1" customWidth="1"/>
    <col min="7" max="7" width="4.42578125" bestFit="1" customWidth="1"/>
  </cols>
  <sheetData>
    <row r="1" spans="1:7" ht="30.75">
      <c r="A1" s="90" t="s">
        <v>7</v>
      </c>
      <c r="B1" s="90"/>
      <c r="C1" s="90"/>
      <c r="D1" s="90"/>
      <c r="E1" s="90"/>
      <c r="F1" s="90"/>
      <c r="G1" s="90"/>
    </row>
    <row r="2" spans="1:7" ht="31.5" thickBot="1">
      <c r="A2" s="90" t="s">
        <v>8</v>
      </c>
      <c r="B2" s="90"/>
      <c r="C2" s="90"/>
      <c r="D2" s="90"/>
      <c r="E2" s="90"/>
      <c r="F2" s="90"/>
      <c r="G2" s="90"/>
    </row>
    <row r="3" spans="1:7" ht="26.25" thickBot="1">
      <c r="A3" s="96" t="str">
        <f>'CAB 0-9'!A3:G3</f>
        <v>CARILO</v>
      </c>
      <c r="B3" s="97"/>
      <c r="C3" s="97"/>
      <c r="D3" s="97"/>
      <c r="E3" s="97"/>
      <c r="F3" s="97"/>
      <c r="G3" s="98"/>
    </row>
    <row r="4" spans="1:7" ht="26.25" thickBot="1">
      <c r="A4" s="96" t="str">
        <f>'CAB 0-9'!A4:G4</f>
        <v>GOLF</v>
      </c>
      <c r="B4" s="97"/>
      <c r="C4" s="97"/>
      <c r="D4" s="97"/>
      <c r="E4" s="97"/>
      <c r="F4" s="97"/>
      <c r="G4" s="98"/>
    </row>
    <row r="5" spans="1:7" ht="20.25">
      <c r="A5" s="91" t="str">
        <f>'CAB 0-9'!A5:G5</f>
        <v>5° FECHA DE MAYORES I</v>
      </c>
      <c r="B5" s="91"/>
      <c r="C5" s="91"/>
      <c r="D5" s="91"/>
      <c r="E5" s="91"/>
      <c r="F5" s="91"/>
      <c r="G5" s="91"/>
    </row>
    <row r="6" spans="1:7" ht="19.5">
      <c r="A6" s="92" t="s">
        <v>6</v>
      </c>
      <c r="B6" s="92"/>
      <c r="C6" s="92"/>
      <c r="D6" s="92"/>
      <c r="E6" s="92"/>
      <c r="F6" s="92"/>
      <c r="G6" s="92"/>
    </row>
    <row r="7" spans="1:7" ht="20.25" thickBot="1">
      <c r="A7" s="102" t="str">
        <f>'CAB 0-9'!A7:G7</f>
        <v>SABADO 11 DE AGOSTO DE 2018</v>
      </c>
      <c r="B7" s="102"/>
      <c r="C7" s="102"/>
      <c r="D7" s="102"/>
      <c r="E7" s="102"/>
      <c r="F7" s="102"/>
      <c r="G7" s="102"/>
    </row>
    <row r="8" spans="1:7" s="14" customFormat="1" ht="16.5" thickBot="1">
      <c r="A8" s="99" t="s">
        <v>17</v>
      </c>
      <c r="B8" s="100"/>
      <c r="C8" s="100"/>
      <c r="D8" s="100"/>
      <c r="E8" s="100"/>
      <c r="F8" s="100"/>
      <c r="G8" s="101"/>
    </row>
    <row r="9" spans="1:7" s="14" customFormat="1" ht="16.5" thickBot="1">
      <c r="A9" s="20" t="s">
        <v>0</v>
      </c>
      <c r="B9" s="21" t="s">
        <v>13</v>
      </c>
      <c r="C9" s="20" t="s">
        <v>1</v>
      </c>
      <c r="D9" s="20" t="s">
        <v>2</v>
      </c>
      <c r="E9" s="20" t="s">
        <v>3</v>
      </c>
      <c r="F9" s="20" t="s">
        <v>4</v>
      </c>
      <c r="G9" s="20" t="s">
        <v>12</v>
      </c>
    </row>
    <row r="10" spans="1:7" s="14" customFormat="1" ht="15.75">
      <c r="A10" s="15" t="s">
        <v>147</v>
      </c>
      <c r="B10" s="47" t="s">
        <v>28</v>
      </c>
      <c r="C10" s="48">
        <v>4</v>
      </c>
      <c r="D10" s="47">
        <v>38</v>
      </c>
      <c r="E10" s="47">
        <v>38</v>
      </c>
      <c r="F10" s="18">
        <f>SUM(D10+E10)</f>
        <v>76</v>
      </c>
      <c r="G10" s="19" t="s">
        <v>12</v>
      </c>
    </row>
    <row r="11" spans="1:7" s="14" customFormat="1" ht="15.75">
      <c r="A11" s="15" t="s">
        <v>154</v>
      </c>
      <c r="B11" s="47" t="s">
        <v>235</v>
      </c>
      <c r="C11" s="48">
        <v>1</v>
      </c>
      <c r="D11" s="47">
        <v>37</v>
      </c>
      <c r="E11" s="47">
        <v>38</v>
      </c>
      <c r="F11" s="18">
        <f>SUM(D11+E11)</f>
        <v>75</v>
      </c>
      <c r="G11" s="19" t="s">
        <v>12</v>
      </c>
    </row>
    <row r="12" spans="1:7" s="14" customFormat="1" ht="15.75">
      <c r="A12" s="15" t="s">
        <v>46</v>
      </c>
      <c r="B12" s="47" t="s">
        <v>28</v>
      </c>
      <c r="C12" s="48">
        <v>-1</v>
      </c>
      <c r="D12" s="47">
        <v>36</v>
      </c>
      <c r="E12" s="47">
        <v>40</v>
      </c>
      <c r="F12" s="18">
        <f>SUM(D12+E12)</f>
        <v>76</v>
      </c>
      <c r="G12" s="19" t="s">
        <v>12</v>
      </c>
    </row>
    <row r="13" spans="1:7" ht="13.5" thickBot="1"/>
    <row r="14" spans="1:7" ht="16.5" thickBot="1">
      <c r="A14" s="99" t="s">
        <v>9</v>
      </c>
      <c r="B14" s="100"/>
      <c r="C14" s="100"/>
      <c r="D14" s="100"/>
      <c r="E14" s="100"/>
      <c r="F14" s="100"/>
      <c r="G14" s="101"/>
    </row>
    <row r="15" spans="1:7" s="14" customFormat="1" ht="16.5" thickBot="1">
      <c r="A15" s="20" t="s">
        <v>0</v>
      </c>
      <c r="B15" s="21" t="s">
        <v>13</v>
      </c>
      <c r="C15" s="20" t="s">
        <v>1</v>
      </c>
      <c r="D15" s="20" t="s">
        <v>2</v>
      </c>
      <c r="E15" s="20" t="s">
        <v>3</v>
      </c>
      <c r="F15" s="20" t="s">
        <v>4</v>
      </c>
      <c r="G15" s="20" t="s">
        <v>5</v>
      </c>
    </row>
    <row r="16" spans="1:7" s="14" customFormat="1" ht="15.75">
      <c r="A16" s="15" t="str">
        <f>'CAB 0-9'!A10</f>
        <v xml:space="preserve">LOBIANCO RICARDO JAVIER       </v>
      </c>
      <c r="B16" s="47" t="str">
        <f>'CAB 0-9'!B10</f>
        <v>SPGC</v>
      </c>
      <c r="C16" s="48">
        <f>'CAB 0-9'!C10</f>
        <v>6</v>
      </c>
      <c r="D16" s="47">
        <f>'CAB 0-9'!D10</f>
        <v>38</v>
      </c>
      <c r="E16" s="47">
        <f>'CAB 0-9'!E10</f>
        <v>39</v>
      </c>
      <c r="F16" s="18">
        <f t="shared" ref="F16:F17" si="0">SUM(D16+E16)</f>
        <v>77</v>
      </c>
      <c r="G16" s="19">
        <f t="shared" ref="G16:G17" si="1">(F16-C16)</f>
        <v>71</v>
      </c>
    </row>
    <row r="17" spans="1:7" s="14" customFormat="1" ht="15.75">
      <c r="A17" s="15" t="str">
        <f>'CAB 0-9'!A11</f>
        <v>PEREZ DEL CERRO CIPRIANO</v>
      </c>
      <c r="B17" s="47" t="str">
        <f>'CAB 0-9'!B11</f>
        <v>GCHCC</v>
      </c>
      <c r="C17" s="48">
        <f>'CAB 0-9'!C11</f>
        <v>8</v>
      </c>
      <c r="D17" s="47">
        <f>'CAB 0-9'!D11</f>
        <v>39</v>
      </c>
      <c r="E17" s="47">
        <f>'CAB 0-9'!E11</f>
        <v>40</v>
      </c>
      <c r="F17" s="18">
        <f t="shared" si="0"/>
        <v>79</v>
      </c>
      <c r="G17" s="19">
        <f t="shared" si="1"/>
        <v>71</v>
      </c>
    </row>
    <row r="18" spans="1:7" s="14" customFormat="1" ht="15.75">
      <c r="A18" s="15" t="s">
        <v>313</v>
      </c>
      <c r="B18" s="47" t="s">
        <v>12</v>
      </c>
      <c r="C18" s="48" t="s">
        <v>12</v>
      </c>
      <c r="D18" s="47" t="s">
        <v>12</v>
      </c>
      <c r="E18" s="47" t="s">
        <v>12</v>
      </c>
      <c r="F18" s="130" t="s">
        <v>12</v>
      </c>
      <c r="G18" s="131" t="s">
        <v>12</v>
      </c>
    </row>
    <row r="19" spans="1:7" ht="13.5" thickBot="1"/>
    <row r="20" spans="1:7" ht="16.5" thickBot="1">
      <c r="A20" s="99" t="s">
        <v>10</v>
      </c>
      <c r="B20" s="100"/>
      <c r="C20" s="100"/>
      <c r="D20" s="100"/>
      <c r="E20" s="100"/>
      <c r="F20" s="100"/>
      <c r="G20" s="101"/>
    </row>
    <row r="21" spans="1:7" s="14" customFormat="1" ht="16.5" thickBot="1">
      <c r="A21" s="20" t="s">
        <v>0</v>
      </c>
      <c r="B21" s="21" t="s">
        <v>13</v>
      </c>
      <c r="C21" s="20" t="s">
        <v>1</v>
      </c>
      <c r="D21" s="20" t="s">
        <v>2</v>
      </c>
      <c r="E21" s="20" t="s">
        <v>3</v>
      </c>
      <c r="F21" s="20" t="s">
        <v>4</v>
      </c>
      <c r="G21" s="20" t="s">
        <v>5</v>
      </c>
    </row>
    <row r="22" spans="1:7" s="14" customFormat="1" ht="15.75">
      <c r="A22" s="15" t="str">
        <f>'CAB 10-16'!A10</f>
        <v xml:space="preserve">PEREYRA IRAOLA NICOLAS        </v>
      </c>
      <c r="B22" s="16" t="str">
        <f>'CAB 10-16'!B10</f>
        <v>TGC</v>
      </c>
      <c r="C22" s="17">
        <f>'CAB 10-16'!C10</f>
        <v>12</v>
      </c>
      <c r="D22" s="16">
        <f>'CAB 10-16'!D10</f>
        <v>38</v>
      </c>
      <c r="E22" s="16">
        <f>'CAB 10-16'!E10</f>
        <v>45</v>
      </c>
      <c r="F22" s="18">
        <f>SUM(D22+E22)</f>
        <v>83</v>
      </c>
      <c r="G22" s="19">
        <f>(F22-C22)</f>
        <v>71</v>
      </c>
    </row>
    <row r="23" spans="1:7" s="14" customFormat="1" ht="15.75">
      <c r="A23" s="15" t="str">
        <f>'CAB 10-16'!A11</f>
        <v xml:space="preserve">SALVI HERNAN                  </v>
      </c>
      <c r="B23" s="16" t="str">
        <f>'CAB 10-16'!B11</f>
        <v>EVTGC</v>
      </c>
      <c r="C23" s="17">
        <f>'CAB 10-16'!C11</f>
        <v>13</v>
      </c>
      <c r="D23" s="16">
        <f>'CAB 10-16'!D11</f>
        <v>44</v>
      </c>
      <c r="E23" s="16">
        <f>'CAB 10-16'!E11</f>
        <v>43</v>
      </c>
      <c r="F23" s="18">
        <f>SUM(D23+E23)</f>
        <v>87</v>
      </c>
      <c r="G23" s="19">
        <f>(F23-C23)</f>
        <v>74</v>
      </c>
    </row>
    <row r="24" spans="1:7" s="14" customFormat="1" ht="15.75">
      <c r="A24" s="15" t="str">
        <f>'CAB 10-16'!A12</f>
        <v xml:space="preserve">STATI GASTON ALBERTO          </v>
      </c>
      <c r="B24" s="16" t="str">
        <f>'CAB 10-16'!B12</f>
        <v>SPGC</v>
      </c>
      <c r="C24" s="17">
        <f>'CAB 10-16'!C12</f>
        <v>11</v>
      </c>
      <c r="D24" s="16">
        <f>'CAB 10-16'!D12</f>
        <v>48</v>
      </c>
      <c r="E24" s="16">
        <f>'CAB 10-16'!E12</f>
        <v>38</v>
      </c>
      <c r="F24" s="18">
        <f>SUM(D24+E24)</f>
        <v>86</v>
      </c>
      <c r="G24" s="19">
        <f>(F24-C24)</f>
        <v>75</v>
      </c>
    </row>
    <row r="25" spans="1:7" ht="13.5" thickBot="1"/>
    <row r="26" spans="1:7" ht="16.5" thickBot="1">
      <c r="A26" s="99" t="s">
        <v>18</v>
      </c>
      <c r="B26" s="100"/>
      <c r="C26" s="100"/>
      <c r="D26" s="100"/>
      <c r="E26" s="100"/>
      <c r="F26" s="100"/>
      <c r="G26" s="101"/>
    </row>
    <row r="27" spans="1:7" s="14" customFormat="1" ht="16.5" thickBot="1">
      <c r="A27" s="20" t="s">
        <v>0</v>
      </c>
      <c r="B27" s="21" t="s">
        <v>13</v>
      </c>
      <c r="C27" s="20" t="s">
        <v>1</v>
      </c>
      <c r="D27" s="20" t="s">
        <v>2</v>
      </c>
      <c r="E27" s="20" t="s">
        <v>3</v>
      </c>
      <c r="F27" s="20" t="s">
        <v>4</v>
      </c>
      <c r="G27" s="20" t="s">
        <v>5</v>
      </c>
    </row>
    <row r="28" spans="1:7" s="14" customFormat="1" ht="15.75">
      <c r="A28" s="15" t="str">
        <f>'CAB 17-24'!A10</f>
        <v xml:space="preserve">BOYNE DANIEL CESAR            </v>
      </c>
      <c r="B28" s="16" t="str">
        <f>'CAB 17-24'!B10</f>
        <v>EVTGC</v>
      </c>
      <c r="C28" s="17">
        <f>'CAB 17-24'!C10</f>
        <v>19</v>
      </c>
      <c r="D28" s="16">
        <f>'CAB 17-24'!D10</f>
        <v>41</v>
      </c>
      <c r="E28" s="16">
        <f>'CAB 17-24'!E10</f>
        <v>49</v>
      </c>
      <c r="F28" s="18">
        <f>SUM(D28+E28)</f>
        <v>90</v>
      </c>
      <c r="G28" s="19">
        <f>(F28-C28)</f>
        <v>71</v>
      </c>
    </row>
    <row r="29" spans="1:7" s="14" customFormat="1" ht="15.75">
      <c r="A29" s="15" t="str">
        <f>'CAB 17-24'!A11</f>
        <v>ASTESANO ALFREDO MARIO</v>
      </c>
      <c r="B29" s="16" t="str">
        <f>'CAB 17-24'!B11</f>
        <v>NGC</v>
      </c>
      <c r="C29" s="17">
        <f>'CAB 17-24'!C11</f>
        <v>18</v>
      </c>
      <c r="D29" s="16">
        <f>'CAB 17-24'!D11</f>
        <v>45</v>
      </c>
      <c r="E29" s="16">
        <f>'CAB 17-24'!E11</f>
        <v>46</v>
      </c>
      <c r="F29" s="18">
        <f>SUM(D29+E29)</f>
        <v>91</v>
      </c>
      <c r="G29" s="19">
        <f>(F29-C29)</f>
        <v>73</v>
      </c>
    </row>
    <row r="30" spans="1:7" s="14" customFormat="1" ht="15.75">
      <c r="A30" s="15" t="str">
        <f>'CAB 17-24'!A12</f>
        <v>PAGES PABLO MARIANO</v>
      </c>
      <c r="B30" s="16" t="str">
        <f>'CAB 17-24'!B12</f>
        <v>TGC</v>
      </c>
      <c r="C30" s="17">
        <f>'CAB 17-24'!C12</f>
        <v>17</v>
      </c>
      <c r="D30" s="16">
        <f>'CAB 17-24'!D12</f>
        <v>46</v>
      </c>
      <c r="E30" s="16">
        <f>'CAB 17-24'!E12</f>
        <v>48</v>
      </c>
      <c r="F30" s="18">
        <f>SUM(D30+E30)</f>
        <v>94</v>
      </c>
      <c r="G30" s="19">
        <f>(F30-C30)</f>
        <v>77</v>
      </c>
    </row>
    <row r="31" spans="1:7" ht="13.5" thickBot="1"/>
    <row r="32" spans="1:7" ht="16.5" thickBot="1">
      <c r="A32" s="99" t="s">
        <v>11</v>
      </c>
      <c r="B32" s="100"/>
      <c r="C32" s="100"/>
      <c r="D32" s="100"/>
      <c r="E32" s="100"/>
      <c r="F32" s="100"/>
      <c r="G32" s="101"/>
    </row>
    <row r="33" spans="1:7" s="14" customFormat="1" ht="16.5" thickBot="1">
      <c r="A33" s="20" t="s">
        <v>0</v>
      </c>
      <c r="B33" s="21" t="s">
        <v>13</v>
      </c>
      <c r="C33" s="20" t="s">
        <v>1</v>
      </c>
      <c r="D33" s="20" t="s">
        <v>2</v>
      </c>
      <c r="E33" s="20" t="s">
        <v>3</v>
      </c>
      <c r="F33" s="20" t="s">
        <v>4</v>
      </c>
      <c r="G33" s="20" t="s">
        <v>5</v>
      </c>
    </row>
    <row r="34" spans="1:7" s="14" customFormat="1" ht="15.75">
      <c r="A34" s="15" t="str">
        <f>'CAB 25-36'!A10</f>
        <v xml:space="preserve">MORON CRISTIAN OSCAR          </v>
      </c>
      <c r="B34" s="16" t="str">
        <f>'CAB 25-36'!B10</f>
        <v>SPGC</v>
      </c>
      <c r="C34" s="17">
        <f>'CAB 25-36'!C10</f>
        <v>25</v>
      </c>
      <c r="D34" s="16">
        <f>'CAB 25-36'!D10</f>
        <v>51</v>
      </c>
      <c r="E34" s="16">
        <f>'CAB 25-36'!E10</f>
        <v>50</v>
      </c>
      <c r="F34" s="18">
        <f>SUM(D34+E34)</f>
        <v>101</v>
      </c>
      <c r="G34" s="19">
        <f>(F34-C34)</f>
        <v>76</v>
      </c>
    </row>
    <row r="35" spans="1:7" s="14" customFormat="1" ht="15.75">
      <c r="A35" s="15" t="str">
        <f>'CAB 25-36'!A11</f>
        <v xml:space="preserve">GARCIA DUFFY ROBERTO          </v>
      </c>
      <c r="B35" s="16" t="str">
        <f>'CAB 25-36'!B11</f>
        <v>NGC</v>
      </c>
      <c r="C35" s="17">
        <f>'CAB 25-36'!C11</f>
        <v>25</v>
      </c>
      <c r="D35" s="16">
        <f>'CAB 25-36'!D11</f>
        <v>52</v>
      </c>
      <c r="E35" s="16">
        <f>'CAB 25-36'!E11</f>
        <v>56</v>
      </c>
      <c r="F35" s="18">
        <f>SUM(D35+E35)</f>
        <v>108</v>
      </c>
      <c r="G35" s="19">
        <f>(F35-C35)</f>
        <v>83</v>
      </c>
    </row>
    <row r="36" spans="1:7" s="14" customFormat="1" ht="15.75">
      <c r="A36" s="15" t="str">
        <f>'CAB 25-36'!A12</f>
        <v xml:space="preserve">DEPREZ PRUVOST SERGIO         </v>
      </c>
      <c r="B36" s="16" t="str">
        <f>'CAB 25-36'!B12</f>
        <v>SPGC</v>
      </c>
      <c r="C36" s="17">
        <f>'CAB 25-36'!C12</f>
        <v>31</v>
      </c>
      <c r="D36" s="16">
        <f>'CAB 25-36'!D12</f>
        <v>55</v>
      </c>
      <c r="E36" s="16">
        <f>'CAB 25-36'!E12</f>
        <v>59</v>
      </c>
      <c r="F36" s="18">
        <f>SUM(D36+E36)</f>
        <v>114</v>
      </c>
      <c r="G36" s="19">
        <f>(F36-C36)</f>
        <v>83</v>
      </c>
    </row>
    <row r="37" spans="1:7" ht="13.5" thickBot="1"/>
    <row r="38" spans="1:7" ht="16.5" thickBot="1">
      <c r="A38" s="99" t="s">
        <v>55</v>
      </c>
      <c r="B38" s="100"/>
      <c r="C38" s="100"/>
      <c r="D38" s="100"/>
      <c r="E38" s="100"/>
      <c r="F38" s="100"/>
      <c r="G38" s="101"/>
    </row>
    <row r="39" spans="1:7" s="14" customFormat="1" ht="16.5" thickBot="1">
      <c r="A39" s="20" t="s">
        <v>14</v>
      </c>
      <c r="B39" s="21" t="s">
        <v>13</v>
      </c>
      <c r="C39" s="20" t="s">
        <v>1</v>
      </c>
      <c r="D39" s="20" t="s">
        <v>2</v>
      </c>
      <c r="E39" s="20" t="s">
        <v>3</v>
      </c>
      <c r="F39" s="20" t="s">
        <v>4</v>
      </c>
      <c r="G39" s="20" t="s">
        <v>5</v>
      </c>
    </row>
    <row r="40" spans="1:7" s="14" customFormat="1" ht="15.75">
      <c r="A40" s="15" t="str">
        <f>DAM!A10</f>
        <v>SALERES MARIA LOURDES</v>
      </c>
      <c r="B40" s="16" t="str">
        <f>DAM!B10</f>
        <v>MDPGC</v>
      </c>
      <c r="C40" s="17">
        <f>DAM!C10</f>
        <v>4</v>
      </c>
      <c r="D40" s="16">
        <f>DAM!D10</f>
        <v>41</v>
      </c>
      <c r="E40" s="16">
        <f>DAM!E10</f>
        <v>41</v>
      </c>
      <c r="F40" s="18">
        <f>SUM(D40+E40)</f>
        <v>82</v>
      </c>
      <c r="G40" s="19">
        <f>(F40-C40)</f>
        <v>78</v>
      </c>
    </row>
    <row r="41" spans="1:7" s="14" customFormat="1" ht="15.75">
      <c r="A41" s="15" t="str">
        <f>DAM!A11</f>
        <v xml:space="preserve">MACAGGI GRACIELA              </v>
      </c>
      <c r="B41" s="16" t="str">
        <f>DAM!B11</f>
        <v>TGC</v>
      </c>
      <c r="C41" s="17">
        <f>DAM!C11</f>
        <v>13</v>
      </c>
      <c r="D41" s="16">
        <f>DAM!D11</f>
        <v>45</v>
      </c>
      <c r="E41" s="16">
        <f>DAM!E11</f>
        <v>47</v>
      </c>
      <c r="F41" s="18">
        <f>SUM(D41+E41)</f>
        <v>92</v>
      </c>
      <c r="G41" s="19">
        <f>(F41-C41)</f>
        <v>79</v>
      </c>
    </row>
    <row r="43" spans="1:7" ht="16.5" hidden="1" thickBot="1">
      <c r="A43" s="99" t="s">
        <v>48</v>
      </c>
      <c r="B43" s="100"/>
      <c r="C43" s="100"/>
      <c r="D43" s="100"/>
      <c r="E43" s="100"/>
      <c r="F43" s="100"/>
      <c r="G43" s="101"/>
    </row>
    <row r="44" spans="1:7" ht="16.5" hidden="1" thickBot="1">
      <c r="A44" s="20" t="s">
        <v>14</v>
      </c>
      <c r="B44" s="21" t="s">
        <v>13</v>
      </c>
      <c r="C44" s="20" t="s">
        <v>1</v>
      </c>
      <c r="D44" s="20" t="s">
        <v>2</v>
      </c>
      <c r="E44" s="20" t="s">
        <v>3</v>
      </c>
      <c r="F44" s="20" t="s">
        <v>4</v>
      </c>
      <c r="G44" s="20" t="s">
        <v>5</v>
      </c>
    </row>
    <row r="45" spans="1:7" s="14" customFormat="1" ht="15.75" hidden="1">
      <c r="A45" s="15" t="e">
        <f>DAM!#REF!</f>
        <v>#REF!</v>
      </c>
      <c r="B45" s="16" t="e">
        <f>DAM!#REF!</f>
        <v>#REF!</v>
      </c>
      <c r="C45" s="17" t="e">
        <f>DAM!#REF!</f>
        <v>#REF!</v>
      </c>
      <c r="D45" s="16" t="e">
        <f>DAM!#REF!</f>
        <v>#REF!</v>
      </c>
      <c r="E45" s="16" t="e">
        <f>DAM!#REF!</f>
        <v>#REF!</v>
      </c>
      <c r="F45" s="18" t="e">
        <f>DAM!#REF!</f>
        <v>#REF!</v>
      </c>
      <c r="G45" s="19" t="e">
        <f>DAM!#REF!</f>
        <v>#REF!</v>
      </c>
    </row>
    <row r="46" spans="1:7" s="14" customFormat="1" ht="15.75" hidden="1">
      <c r="A46" s="15" t="e">
        <f>DAM!#REF!</f>
        <v>#REF!</v>
      </c>
      <c r="B46" s="16" t="e">
        <f>DAM!#REF!</f>
        <v>#REF!</v>
      </c>
      <c r="C46" s="17" t="e">
        <f>DAM!#REF!</f>
        <v>#REF!</v>
      </c>
      <c r="D46" s="16" t="e">
        <f>DAM!#REF!</f>
        <v>#REF!</v>
      </c>
      <c r="E46" s="16" t="e">
        <f>DAM!#REF!</f>
        <v>#REF!</v>
      </c>
      <c r="F46" s="18" t="e">
        <f>DAM!#REF!</f>
        <v>#REF!</v>
      </c>
      <c r="G46" s="19" t="e">
        <f>DAM!#REF!</f>
        <v>#REF!</v>
      </c>
    </row>
    <row r="47" spans="1:7" hidden="1"/>
  </sheetData>
  <sortState ref="A10:G12">
    <sortCondition ref="F10:F12"/>
  </sortState>
  <mergeCells count="14">
    <mergeCell ref="A6:G6"/>
    <mergeCell ref="A43:G43"/>
    <mergeCell ref="A38:G38"/>
    <mergeCell ref="A7:G7"/>
    <mergeCell ref="A8:G8"/>
    <mergeCell ref="A14:G14"/>
    <mergeCell ref="A20:G20"/>
    <mergeCell ref="A26:G26"/>
    <mergeCell ref="A32:G32"/>
    <mergeCell ref="A1:G1"/>
    <mergeCell ref="A2:G2"/>
    <mergeCell ref="A3:G3"/>
    <mergeCell ref="A4:G4"/>
    <mergeCell ref="A5:G5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05"/>
  <sheetViews>
    <sheetView zoomScaleNormal="100" workbookViewId="0">
      <selection sqref="A1:E1"/>
    </sheetView>
  </sheetViews>
  <sheetFormatPr baseColWidth="10" defaultRowHeight="15"/>
  <cols>
    <col min="1" max="1" width="6.42578125" style="43" bestFit="1" customWidth="1"/>
    <col min="2" max="5" width="21.7109375" customWidth="1"/>
    <col min="6" max="6" width="4" customWidth="1"/>
    <col min="7" max="7" width="4" bestFit="1" customWidth="1"/>
  </cols>
  <sheetData>
    <row r="1" spans="1:8" s="40" customFormat="1" ht="25.5" customHeight="1">
      <c r="A1" s="113" t="s">
        <v>133</v>
      </c>
      <c r="B1" s="113"/>
      <c r="C1" s="113"/>
      <c r="D1" s="113"/>
      <c r="E1" s="113"/>
    </row>
    <row r="2" spans="1:8" s="1" customFormat="1" ht="27" thickBot="1">
      <c r="A2" s="114" t="s">
        <v>134</v>
      </c>
      <c r="B2" s="114"/>
      <c r="C2" s="114"/>
      <c r="D2" s="114"/>
      <c r="E2" s="114"/>
    </row>
    <row r="3" spans="1:8" s="14" customFormat="1" ht="16.5" thickBot="1">
      <c r="A3" s="115" t="s">
        <v>41</v>
      </c>
      <c r="B3" s="116"/>
      <c r="C3" s="116"/>
      <c r="D3" s="116"/>
      <c r="E3" s="117"/>
    </row>
    <row r="4" spans="1:8" s="41" customFormat="1" ht="15.75">
      <c r="A4" s="118" t="s">
        <v>137</v>
      </c>
      <c r="B4" s="118"/>
      <c r="C4" s="118"/>
      <c r="D4" s="118"/>
      <c r="E4" s="118"/>
    </row>
    <row r="5" spans="1:8" s="41" customFormat="1" ht="16.5" thickBot="1">
      <c r="A5" s="119" t="s">
        <v>136</v>
      </c>
      <c r="B5" s="119"/>
      <c r="C5" s="119"/>
      <c r="D5" s="119"/>
      <c r="E5" s="119"/>
    </row>
    <row r="6" spans="1:8" ht="15" customHeight="1" thickBot="1">
      <c r="A6" s="110" t="s">
        <v>38</v>
      </c>
      <c r="B6" s="111"/>
      <c r="C6" s="111"/>
      <c r="D6" s="111"/>
      <c r="E6" s="112"/>
      <c r="F6" s="42"/>
      <c r="G6" s="49"/>
      <c r="H6" s="41"/>
    </row>
    <row r="7" spans="1:8" ht="15" customHeight="1">
      <c r="A7" s="127">
        <v>0.33333333333333498</v>
      </c>
      <c r="B7" s="50" t="s">
        <v>138</v>
      </c>
      <c r="C7" s="51" t="s">
        <v>139</v>
      </c>
      <c r="D7" s="51" t="s">
        <v>140</v>
      </c>
      <c r="E7" s="52" t="s">
        <v>141</v>
      </c>
      <c r="F7" s="42">
        <f>COUNTA(B7,C7,D7,E7)</f>
        <v>4</v>
      </c>
      <c r="G7" s="49"/>
      <c r="H7" s="41"/>
    </row>
    <row r="8" spans="1:8" ht="15" customHeight="1">
      <c r="A8" s="127">
        <v>0.34027777777777901</v>
      </c>
      <c r="B8" s="63" t="s">
        <v>142</v>
      </c>
      <c r="C8" s="64" t="s">
        <v>143</v>
      </c>
      <c r="D8" s="64" t="s">
        <v>144</v>
      </c>
      <c r="E8" s="65" t="s">
        <v>105</v>
      </c>
      <c r="F8" s="42">
        <f t="shared" ref="F8:F44" si="0">COUNTA(B8,C8,D8,E8)</f>
        <v>4</v>
      </c>
      <c r="G8" s="49"/>
      <c r="H8" s="41"/>
    </row>
    <row r="9" spans="1:8" ht="15" customHeight="1">
      <c r="A9" s="127">
        <v>0.34722222222222299</v>
      </c>
      <c r="B9" s="63" t="s">
        <v>145</v>
      </c>
      <c r="C9" s="64" t="s">
        <v>146</v>
      </c>
      <c r="D9" s="64" t="s">
        <v>113</v>
      </c>
      <c r="E9" s="65" t="s">
        <v>63</v>
      </c>
      <c r="F9" s="42">
        <f t="shared" si="0"/>
        <v>4</v>
      </c>
      <c r="G9" s="49"/>
      <c r="H9" s="41"/>
    </row>
    <row r="10" spans="1:8" ht="15" customHeight="1" thickBot="1">
      <c r="A10" s="127">
        <v>0.35416666666666702</v>
      </c>
      <c r="B10" s="66" t="s">
        <v>147</v>
      </c>
      <c r="C10" s="67" t="s">
        <v>148</v>
      </c>
      <c r="D10" s="67" t="s">
        <v>149</v>
      </c>
      <c r="E10" s="68" t="s">
        <v>150</v>
      </c>
      <c r="F10" s="42">
        <f t="shared" si="0"/>
        <v>4</v>
      </c>
      <c r="G10" s="49"/>
      <c r="H10" s="41"/>
    </row>
    <row r="11" spans="1:8" ht="15" customHeight="1" thickBot="1">
      <c r="A11" s="110" t="s">
        <v>57</v>
      </c>
      <c r="B11" s="111"/>
      <c r="C11" s="111"/>
      <c r="D11" s="111"/>
      <c r="E11" s="112"/>
      <c r="F11" s="62">
        <f t="shared" si="0"/>
        <v>0</v>
      </c>
      <c r="G11" s="49"/>
      <c r="H11" s="41"/>
    </row>
    <row r="12" spans="1:8" ht="15" customHeight="1">
      <c r="A12" s="127">
        <v>0.33333333333333498</v>
      </c>
      <c r="B12" s="50" t="s">
        <v>53</v>
      </c>
      <c r="C12" s="51" t="s">
        <v>151</v>
      </c>
      <c r="D12" s="51" t="s">
        <v>54</v>
      </c>
      <c r="E12" s="52" t="s">
        <v>52</v>
      </c>
      <c r="F12" s="42">
        <f t="shared" si="0"/>
        <v>4</v>
      </c>
      <c r="G12" s="49"/>
      <c r="H12" s="41"/>
    </row>
    <row r="13" spans="1:8" ht="15" customHeight="1">
      <c r="A13" s="127">
        <v>0.34027777777777901</v>
      </c>
      <c r="B13" s="63" t="s">
        <v>40</v>
      </c>
      <c r="C13" s="64" t="s">
        <v>152</v>
      </c>
      <c r="D13" s="64" t="s">
        <v>153</v>
      </c>
      <c r="E13" s="65" t="s">
        <v>73</v>
      </c>
      <c r="F13" s="42">
        <f t="shared" si="0"/>
        <v>4</v>
      </c>
      <c r="G13" s="49"/>
      <c r="H13" s="41"/>
    </row>
    <row r="14" spans="1:8" ht="15" customHeight="1">
      <c r="A14" s="127">
        <v>0.34722222222222299</v>
      </c>
      <c r="B14" s="63" t="s">
        <v>154</v>
      </c>
      <c r="C14" s="64" t="s">
        <v>155</v>
      </c>
      <c r="D14" s="64" t="s">
        <v>156</v>
      </c>
      <c r="E14" s="65" t="s">
        <v>157</v>
      </c>
      <c r="F14" s="42">
        <f t="shared" si="0"/>
        <v>4</v>
      </c>
      <c r="G14" s="49"/>
      <c r="H14" s="41"/>
    </row>
    <row r="15" spans="1:8" ht="15" customHeight="1" thickBot="1">
      <c r="A15" s="127">
        <v>0.35416666666666702</v>
      </c>
      <c r="B15" s="66" t="s">
        <v>158</v>
      </c>
      <c r="C15" s="67" t="s">
        <v>159</v>
      </c>
      <c r="D15" s="67" t="s">
        <v>160</v>
      </c>
      <c r="E15" s="68" t="s">
        <v>65</v>
      </c>
      <c r="F15" s="42">
        <f t="shared" si="0"/>
        <v>4</v>
      </c>
      <c r="G15" s="49"/>
      <c r="H15" s="41"/>
    </row>
    <row r="16" spans="1:8" ht="15" customHeight="1" thickBot="1">
      <c r="A16" s="110" t="s">
        <v>38</v>
      </c>
      <c r="B16" s="111"/>
      <c r="C16" s="111"/>
      <c r="D16" s="111"/>
      <c r="E16" s="112"/>
      <c r="F16" s="62">
        <f t="shared" si="0"/>
        <v>0</v>
      </c>
      <c r="G16" s="49"/>
      <c r="H16" s="49"/>
    </row>
    <row r="17" spans="1:8" ht="15" customHeight="1">
      <c r="A17" s="127">
        <v>0.45833333333332799</v>
      </c>
      <c r="B17" s="73" t="s">
        <v>106</v>
      </c>
      <c r="C17" s="74" t="s">
        <v>33</v>
      </c>
      <c r="D17" s="74" t="s">
        <v>31</v>
      </c>
      <c r="E17" s="75" t="s">
        <v>45</v>
      </c>
      <c r="F17" s="42">
        <f t="shared" si="0"/>
        <v>4</v>
      </c>
      <c r="G17" s="49"/>
      <c r="H17" s="49"/>
    </row>
    <row r="18" spans="1:8" ht="15" customHeight="1">
      <c r="A18" s="127">
        <v>0.46527777777777202</v>
      </c>
      <c r="B18" s="73" t="s">
        <v>161</v>
      </c>
      <c r="C18" s="74" t="s">
        <v>162</v>
      </c>
      <c r="D18" s="74" t="s">
        <v>163</v>
      </c>
      <c r="E18" s="75" t="s">
        <v>164</v>
      </c>
      <c r="F18" s="42">
        <f t="shared" si="0"/>
        <v>4</v>
      </c>
      <c r="G18" s="49"/>
      <c r="H18" s="49"/>
    </row>
    <row r="19" spans="1:8" ht="15" customHeight="1">
      <c r="A19" s="127">
        <v>0.47222222222221599</v>
      </c>
      <c r="B19" s="73" t="s">
        <v>165</v>
      </c>
      <c r="C19" s="74" t="s">
        <v>166</v>
      </c>
      <c r="D19" s="74" t="s">
        <v>167</v>
      </c>
      <c r="E19" s="75" t="s">
        <v>168</v>
      </c>
      <c r="F19" s="42">
        <f t="shared" si="0"/>
        <v>4</v>
      </c>
      <c r="G19" s="49"/>
      <c r="H19" s="49"/>
    </row>
    <row r="20" spans="1:8" ht="15" customHeight="1">
      <c r="A20" s="127">
        <v>0.47916666666666002</v>
      </c>
      <c r="B20" s="73" t="s">
        <v>169</v>
      </c>
      <c r="C20" s="74" t="s">
        <v>170</v>
      </c>
      <c r="D20" s="74" t="s">
        <v>171</v>
      </c>
      <c r="E20" s="75" t="s">
        <v>172</v>
      </c>
      <c r="F20" s="42">
        <f t="shared" si="0"/>
        <v>4</v>
      </c>
      <c r="G20" s="49"/>
      <c r="H20" s="49"/>
    </row>
    <row r="21" spans="1:8" ht="15" customHeight="1">
      <c r="A21" s="127">
        <v>0.486111111111104</v>
      </c>
      <c r="B21" s="73" t="s">
        <v>72</v>
      </c>
      <c r="C21" s="74" t="s">
        <v>104</v>
      </c>
      <c r="D21" s="74" t="s">
        <v>71</v>
      </c>
      <c r="E21" s="75" t="s">
        <v>70</v>
      </c>
      <c r="F21" s="42">
        <f t="shared" si="0"/>
        <v>4</v>
      </c>
      <c r="G21" s="49"/>
      <c r="H21" s="49"/>
    </row>
    <row r="22" spans="1:8" ht="15" customHeight="1">
      <c r="A22" s="127">
        <v>0.49305555555554798</v>
      </c>
      <c r="B22" s="73" t="s">
        <v>61</v>
      </c>
      <c r="C22" s="74" t="s">
        <v>173</v>
      </c>
      <c r="D22" s="74" t="s">
        <v>60</v>
      </c>
      <c r="E22" s="75" t="s">
        <v>174</v>
      </c>
      <c r="F22" s="42">
        <f t="shared" si="0"/>
        <v>4</v>
      </c>
      <c r="G22" s="49"/>
      <c r="H22" s="49"/>
    </row>
    <row r="23" spans="1:8" ht="15" customHeight="1">
      <c r="A23" s="127">
        <v>0.49999999999999201</v>
      </c>
      <c r="B23" s="73" t="s">
        <v>175</v>
      </c>
      <c r="C23" s="64" t="s">
        <v>176</v>
      </c>
      <c r="D23" s="64" t="s">
        <v>177</v>
      </c>
      <c r="E23" s="75" t="s">
        <v>178</v>
      </c>
      <c r="F23" s="42">
        <f t="shared" si="0"/>
        <v>4</v>
      </c>
      <c r="G23" s="49"/>
      <c r="H23" s="49"/>
    </row>
    <row r="24" spans="1:8" ht="15" customHeight="1">
      <c r="A24" s="127">
        <v>0.50694444444443598</v>
      </c>
      <c r="B24" s="73" t="s">
        <v>179</v>
      </c>
      <c r="C24" s="64" t="s">
        <v>180</v>
      </c>
      <c r="D24" s="64" t="s">
        <v>102</v>
      </c>
      <c r="E24" s="75" t="s">
        <v>181</v>
      </c>
      <c r="F24" s="42">
        <f t="shared" si="0"/>
        <v>4</v>
      </c>
      <c r="G24" s="49"/>
      <c r="H24" s="49"/>
    </row>
    <row r="25" spans="1:8" ht="15" customHeight="1">
      <c r="A25" s="127">
        <v>0.51388888888887996</v>
      </c>
      <c r="B25" s="73" t="s">
        <v>182</v>
      </c>
      <c r="C25" s="64" t="s">
        <v>183</v>
      </c>
      <c r="D25" s="64" t="s">
        <v>103</v>
      </c>
      <c r="E25" s="75" t="s">
        <v>184</v>
      </c>
      <c r="F25" s="42">
        <f t="shared" si="0"/>
        <v>4</v>
      </c>
      <c r="G25" s="49"/>
      <c r="H25" s="49"/>
    </row>
    <row r="26" spans="1:8" ht="15" customHeight="1">
      <c r="A26" s="72">
        <v>0.52083333333332404</v>
      </c>
      <c r="B26" s="73" t="s">
        <v>185</v>
      </c>
      <c r="C26" s="64" t="s">
        <v>186</v>
      </c>
      <c r="D26" s="64" t="s">
        <v>187</v>
      </c>
      <c r="E26" s="75" t="s">
        <v>188</v>
      </c>
      <c r="F26" s="42">
        <f t="shared" si="0"/>
        <v>4</v>
      </c>
      <c r="G26" s="49"/>
      <c r="H26" s="82" t="s">
        <v>309</v>
      </c>
    </row>
    <row r="27" spans="1:8" ht="15" customHeight="1">
      <c r="A27" s="72">
        <v>0.52777777777776802</v>
      </c>
      <c r="B27" s="73" t="s">
        <v>189</v>
      </c>
      <c r="C27" s="64" t="s">
        <v>34</v>
      </c>
      <c r="D27" s="64" t="s">
        <v>190</v>
      </c>
      <c r="E27" s="75" t="s">
        <v>109</v>
      </c>
      <c r="F27" s="42">
        <f t="shared" si="0"/>
        <v>4</v>
      </c>
      <c r="G27" s="49"/>
      <c r="H27" s="49"/>
    </row>
    <row r="28" spans="1:8" ht="15" customHeight="1">
      <c r="A28" s="72">
        <v>0.534722222222212</v>
      </c>
      <c r="B28" s="73" t="s">
        <v>68</v>
      </c>
      <c r="C28" s="74" t="s">
        <v>66</v>
      </c>
      <c r="D28" s="74" t="s">
        <v>84</v>
      </c>
      <c r="E28" s="75" t="s">
        <v>191</v>
      </c>
      <c r="F28" s="42">
        <f t="shared" si="0"/>
        <v>4</v>
      </c>
      <c r="G28" s="49"/>
      <c r="H28" s="49"/>
    </row>
    <row r="29" spans="1:8" ht="15" customHeight="1">
      <c r="A29" s="72">
        <v>0.54166666666665597</v>
      </c>
      <c r="B29" s="73" t="s">
        <v>192</v>
      </c>
      <c r="C29" s="74" t="s">
        <v>193</v>
      </c>
      <c r="D29" s="74" t="s">
        <v>194</v>
      </c>
      <c r="E29" s="75" t="s">
        <v>195</v>
      </c>
      <c r="F29" s="42">
        <f t="shared" si="0"/>
        <v>4</v>
      </c>
      <c r="G29" s="49"/>
      <c r="H29" s="49"/>
    </row>
    <row r="30" spans="1:8" ht="15" customHeight="1" thickBot="1">
      <c r="A30" s="72">
        <v>0.54861111111111105</v>
      </c>
      <c r="B30" s="73" t="s">
        <v>196</v>
      </c>
      <c r="C30" s="74" t="s">
        <v>197</v>
      </c>
      <c r="D30" s="74" t="s">
        <v>198</v>
      </c>
      <c r="E30" s="75" t="s">
        <v>199</v>
      </c>
      <c r="F30" s="42">
        <f t="shared" si="0"/>
        <v>4</v>
      </c>
      <c r="G30" s="49"/>
      <c r="H30" s="49"/>
    </row>
    <row r="31" spans="1:8" ht="13.5" thickBot="1">
      <c r="A31" s="110" t="s">
        <v>57</v>
      </c>
      <c r="B31" s="111"/>
      <c r="C31" s="111"/>
      <c r="D31" s="111"/>
      <c r="E31" s="112"/>
      <c r="F31" s="62">
        <f t="shared" si="0"/>
        <v>0</v>
      </c>
    </row>
    <row r="32" spans="1:8" ht="15" customHeight="1">
      <c r="A32" s="127">
        <v>0.45833333333332799</v>
      </c>
      <c r="B32" s="50" t="s">
        <v>42</v>
      </c>
      <c r="C32" s="51" t="s">
        <v>200</v>
      </c>
      <c r="D32" s="51" t="s">
        <v>114</v>
      </c>
      <c r="E32" s="52" t="s">
        <v>43</v>
      </c>
      <c r="F32" s="42">
        <f t="shared" si="0"/>
        <v>4</v>
      </c>
      <c r="G32" s="49"/>
      <c r="H32" s="49"/>
    </row>
    <row r="33" spans="1:8" ht="15" customHeight="1">
      <c r="A33" s="127">
        <v>0.46527777777777202</v>
      </c>
      <c r="B33" s="73" t="s">
        <v>201</v>
      </c>
      <c r="C33" s="74" t="s">
        <v>202</v>
      </c>
      <c r="D33" s="74" t="s">
        <v>203</v>
      </c>
      <c r="E33" s="75" t="s">
        <v>56</v>
      </c>
      <c r="F33" s="42">
        <f t="shared" si="0"/>
        <v>4</v>
      </c>
      <c r="G33" s="49"/>
      <c r="H33" s="49"/>
    </row>
    <row r="34" spans="1:8" ht="15" customHeight="1">
      <c r="A34" s="127">
        <v>0.47222222222221599</v>
      </c>
      <c r="B34" s="79" t="s">
        <v>204</v>
      </c>
      <c r="C34" s="80" t="s">
        <v>205</v>
      </c>
      <c r="D34" s="80" t="s">
        <v>206</v>
      </c>
      <c r="E34" s="81" t="s">
        <v>207</v>
      </c>
      <c r="F34" s="42">
        <v>0</v>
      </c>
      <c r="G34" s="49"/>
      <c r="H34" s="49"/>
    </row>
    <row r="35" spans="1:8" ht="15" customHeight="1">
      <c r="A35" s="127">
        <v>0.47916666666666002</v>
      </c>
      <c r="B35" s="73" t="s">
        <v>208</v>
      </c>
      <c r="C35" s="74" t="s">
        <v>209</v>
      </c>
      <c r="D35" s="74" t="s">
        <v>210</v>
      </c>
      <c r="E35" s="75" t="s">
        <v>211</v>
      </c>
      <c r="F35" s="42">
        <f t="shared" si="0"/>
        <v>4</v>
      </c>
      <c r="G35" s="49"/>
      <c r="H35" s="49"/>
    </row>
    <row r="36" spans="1:8" ht="15" customHeight="1">
      <c r="A36" s="127">
        <v>0.486111111111104</v>
      </c>
      <c r="B36" s="73" t="s">
        <v>212</v>
      </c>
      <c r="C36" s="74" t="s">
        <v>213</v>
      </c>
      <c r="D36" s="74" t="s">
        <v>214</v>
      </c>
      <c r="E36" s="75" t="s">
        <v>215</v>
      </c>
      <c r="F36" s="42">
        <f t="shared" si="0"/>
        <v>4</v>
      </c>
      <c r="G36" s="49"/>
      <c r="H36" s="49"/>
    </row>
    <row r="37" spans="1:8" ht="12.75">
      <c r="A37" s="127">
        <v>0.49305555555554798</v>
      </c>
      <c r="B37" s="73" t="s">
        <v>216</v>
      </c>
      <c r="C37" s="74" t="s">
        <v>44</v>
      </c>
      <c r="D37" s="74" t="s">
        <v>217</v>
      </c>
      <c r="E37" s="75" t="s">
        <v>218</v>
      </c>
      <c r="F37" s="42">
        <f t="shared" si="0"/>
        <v>4</v>
      </c>
      <c r="G37" s="49"/>
      <c r="H37" s="49"/>
    </row>
    <row r="38" spans="1:8" ht="15" customHeight="1">
      <c r="A38" s="127">
        <v>0.49999999999999201</v>
      </c>
      <c r="B38" s="73" t="s">
        <v>69</v>
      </c>
      <c r="C38" s="74" t="s">
        <v>219</v>
      </c>
      <c r="D38" s="74" t="s">
        <v>220</v>
      </c>
      <c r="E38" s="81" t="s">
        <v>221</v>
      </c>
      <c r="F38" s="42">
        <v>3</v>
      </c>
      <c r="G38" s="49"/>
      <c r="H38" s="49"/>
    </row>
    <row r="39" spans="1:8" ht="15" customHeight="1">
      <c r="A39" s="127">
        <v>0.50694444444443598</v>
      </c>
      <c r="B39" s="73" t="s">
        <v>59</v>
      </c>
      <c r="C39" s="74" t="s">
        <v>107</v>
      </c>
      <c r="D39" s="74" t="s">
        <v>222</v>
      </c>
      <c r="E39" s="75" t="s">
        <v>58</v>
      </c>
      <c r="F39" s="42">
        <f t="shared" si="0"/>
        <v>4</v>
      </c>
      <c r="G39" s="49"/>
      <c r="H39" s="49"/>
    </row>
    <row r="40" spans="1:8" ht="15" customHeight="1">
      <c r="A40" s="127">
        <v>0.51388888888887996</v>
      </c>
      <c r="B40" s="73" t="s">
        <v>223</v>
      </c>
      <c r="C40" s="74" t="s">
        <v>64</v>
      </c>
      <c r="D40" s="74" t="s">
        <v>108</v>
      </c>
      <c r="E40" s="75" t="s">
        <v>49</v>
      </c>
      <c r="F40" s="42">
        <f t="shared" si="0"/>
        <v>4</v>
      </c>
      <c r="G40" s="49"/>
      <c r="H40" s="49"/>
    </row>
    <row r="41" spans="1:8" ht="15" customHeight="1">
      <c r="A41" s="127">
        <v>0.52083333333332404</v>
      </c>
      <c r="B41" s="73" t="s">
        <v>67</v>
      </c>
      <c r="C41" s="74" t="s">
        <v>224</v>
      </c>
      <c r="D41" s="74" t="s">
        <v>225</v>
      </c>
      <c r="E41" s="75" t="s">
        <v>226</v>
      </c>
      <c r="F41" s="42">
        <f t="shared" si="0"/>
        <v>4</v>
      </c>
      <c r="G41" s="49"/>
      <c r="H41" s="49"/>
    </row>
    <row r="42" spans="1:8" ht="15" customHeight="1">
      <c r="A42" s="127">
        <v>0.52777777777776802</v>
      </c>
      <c r="B42" s="73" t="s">
        <v>110</v>
      </c>
      <c r="C42" s="74" t="s">
        <v>227</v>
      </c>
      <c r="D42" s="74" t="s">
        <v>228</v>
      </c>
      <c r="E42" s="81" t="s">
        <v>229</v>
      </c>
      <c r="F42" s="42">
        <v>3</v>
      </c>
      <c r="G42" s="49"/>
      <c r="H42" s="49"/>
    </row>
    <row r="43" spans="1:8" ht="15" customHeight="1" thickBot="1">
      <c r="A43" s="127">
        <v>0.534722222222212</v>
      </c>
      <c r="B43" s="73" t="s">
        <v>230</v>
      </c>
      <c r="C43" s="74" t="s">
        <v>231</v>
      </c>
      <c r="D43" s="74" t="s">
        <v>111</v>
      </c>
      <c r="E43" s="75" t="s">
        <v>112</v>
      </c>
      <c r="F43" s="42">
        <f t="shared" si="0"/>
        <v>4</v>
      </c>
      <c r="G43" s="49"/>
      <c r="H43" s="49"/>
    </row>
    <row r="44" spans="1:8" ht="13.5" thickBot="1">
      <c r="A44" s="61">
        <v>0.54166666666665597</v>
      </c>
      <c r="B44" s="76" t="s">
        <v>115</v>
      </c>
      <c r="C44" s="77" t="s">
        <v>232</v>
      </c>
      <c r="D44" s="77" t="s">
        <v>62</v>
      </c>
      <c r="E44" s="78" t="s">
        <v>116</v>
      </c>
      <c r="F44" s="42">
        <f t="shared" si="0"/>
        <v>4</v>
      </c>
      <c r="G44" s="53">
        <f>SUM(F7:F44)</f>
        <v>134</v>
      </c>
    </row>
    <row r="45" spans="1:8" ht="15" customHeight="1">
      <c r="A45" s="103" t="s">
        <v>233</v>
      </c>
      <c r="B45" s="104"/>
      <c r="C45" s="104"/>
      <c r="D45" s="104"/>
      <c r="E45" s="105"/>
    </row>
    <row r="46" spans="1:8" ht="15.75" customHeight="1">
      <c r="A46" s="106"/>
      <c r="B46" s="104"/>
      <c r="C46" s="104"/>
      <c r="D46" s="104"/>
      <c r="E46" s="105"/>
    </row>
    <row r="47" spans="1:8" ht="12.75">
      <c r="A47" s="106"/>
      <c r="B47" s="104"/>
      <c r="C47" s="104"/>
      <c r="D47" s="104"/>
      <c r="E47" s="105"/>
    </row>
    <row r="48" spans="1:8" ht="12.75">
      <c r="A48" s="106"/>
      <c r="B48" s="104"/>
      <c r="C48" s="104"/>
      <c r="D48" s="104"/>
      <c r="E48" s="105"/>
    </row>
    <row r="49" spans="1:5" ht="13.5" thickBot="1">
      <c r="A49" s="107"/>
      <c r="B49" s="108"/>
      <c r="C49" s="108"/>
      <c r="D49" s="108"/>
      <c r="E49" s="109"/>
    </row>
    <row r="65" spans="1:1" ht="12.75">
      <c r="A65"/>
    </row>
    <row r="66" spans="1:1" ht="12.75">
      <c r="A66"/>
    </row>
    <row r="67" spans="1:1" ht="12.75">
      <c r="A67"/>
    </row>
    <row r="68" spans="1:1" ht="12.75">
      <c r="A68"/>
    </row>
    <row r="69" spans="1:1" ht="12.75">
      <c r="A69"/>
    </row>
    <row r="70" spans="1:1" ht="12.75">
      <c r="A70"/>
    </row>
    <row r="71" spans="1:1" ht="12.75">
      <c r="A71"/>
    </row>
    <row r="72" spans="1:1" ht="12.75">
      <c r="A72"/>
    </row>
    <row r="73" spans="1:1" ht="12.75">
      <c r="A73"/>
    </row>
    <row r="74" spans="1:1" ht="12.75">
      <c r="A74"/>
    </row>
    <row r="75" spans="1:1" ht="12.75">
      <c r="A75"/>
    </row>
    <row r="76" spans="1:1" ht="12.75">
      <c r="A76"/>
    </row>
    <row r="77" spans="1:1" ht="12.75">
      <c r="A77"/>
    </row>
    <row r="78" spans="1:1" ht="12.75">
      <c r="A78"/>
    </row>
    <row r="79" spans="1:1" ht="12.75">
      <c r="A79"/>
    </row>
    <row r="80" spans="1:1" ht="12.75">
      <c r="A80"/>
    </row>
    <row r="81" spans="1:1" ht="12.75">
      <c r="A81"/>
    </row>
    <row r="82" spans="1:1" ht="12.75">
      <c r="A82"/>
    </row>
    <row r="83" spans="1:1" ht="12.75">
      <c r="A83"/>
    </row>
    <row r="84" spans="1:1" ht="12.75">
      <c r="A84"/>
    </row>
    <row r="85" spans="1:1" ht="12.75">
      <c r="A85"/>
    </row>
    <row r="86" spans="1:1" ht="12.75">
      <c r="A86"/>
    </row>
    <row r="87" spans="1:1" ht="12.75">
      <c r="A87"/>
    </row>
    <row r="88" spans="1:1" ht="12.75">
      <c r="A88"/>
    </row>
    <row r="89" spans="1:1" ht="12.75">
      <c r="A89"/>
    </row>
    <row r="90" spans="1:1" ht="12.75">
      <c r="A90"/>
    </row>
    <row r="91" spans="1:1" ht="12.75">
      <c r="A91"/>
    </row>
    <row r="92" spans="1:1" ht="12.75">
      <c r="A92"/>
    </row>
    <row r="93" spans="1:1" ht="12.75">
      <c r="A93"/>
    </row>
    <row r="94" spans="1:1" ht="12.75">
      <c r="A94"/>
    </row>
    <row r="95" spans="1:1" ht="12.75">
      <c r="A95"/>
    </row>
    <row r="96" spans="1:1" ht="12.75">
      <c r="A96"/>
    </row>
    <row r="97" spans="1:1" ht="12.75">
      <c r="A97"/>
    </row>
    <row r="98" spans="1:1" ht="12.75">
      <c r="A98"/>
    </row>
    <row r="99" spans="1:1" ht="12.75">
      <c r="A99"/>
    </row>
    <row r="100" spans="1:1" ht="12.75">
      <c r="A100"/>
    </row>
    <row r="101" spans="1:1" ht="12.75">
      <c r="A101"/>
    </row>
    <row r="102" spans="1:1" ht="12.75">
      <c r="A102"/>
    </row>
    <row r="103" spans="1:1" ht="12.75">
      <c r="A103"/>
    </row>
    <row r="104" spans="1:1" ht="12.75">
      <c r="A104"/>
    </row>
    <row r="105" spans="1:1" ht="12.75">
      <c r="A105"/>
    </row>
  </sheetData>
  <mergeCells count="10">
    <mergeCell ref="A45:E49"/>
    <mergeCell ref="A6:E6"/>
    <mergeCell ref="A1:E1"/>
    <mergeCell ref="A2:E2"/>
    <mergeCell ref="A3:E3"/>
    <mergeCell ref="A4:E4"/>
    <mergeCell ref="A5:E5"/>
    <mergeCell ref="A11:E11"/>
    <mergeCell ref="A16:E16"/>
    <mergeCell ref="A31:E31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CAB 0-9</vt:lpstr>
      <vt:lpstr>CAB 10-16</vt:lpstr>
      <vt:lpstr>CAB 17-24</vt:lpstr>
      <vt:lpstr>CAB 25-36</vt:lpstr>
      <vt:lpstr>DAM</vt:lpstr>
      <vt:lpstr>SIN VENTAJAGENERAL</vt:lpstr>
      <vt:lpstr>GANADORES</vt:lpstr>
      <vt:lpstr>HORARIO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Alberto Cueli</cp:lastModifiedBy>
  <cp:lastPrinted>2018-08-11T13:55:12Z</cp:lastPrinted>
  <dcterms:created xsi:type="dcterms:W3CDTF">2000-04-30T13:23:02Z</dcterms:created>
  <dcterms:modified xsi:type="dcterms:W3CDTF">2018-08-11T21:40:28Z</dcterms:modified>
</cp:coreProperties>
</file>